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30" windowHeight="5760"/>
  </bookViews>
  <sheets>
    <sheet name="OPEC生産_改の改" sheetId="10" r:id="rId1"/>
    <sheet name="OPEC生産_改" sheetId="9" r:id="rId2"/>
    <sheet name="OPEC生産" sheetId="6" r:id="rId3"/>
    <sheet name="世界生産2015" sheetId="1" r:id="rId4"/>
    <sheet name="世界生産2008" sheetId="7" r:id="rId5"/>
    <sheet name="生産量基データ" sheetId="8" r:id="rId6"/>
  </sheets>
  <calcPr calcId="145621"/>
</workbook>
</file>

<file path=xl/calcChain.xml><?xml version="1.0" encoding="utf-8"?>
<calcChain xmlns="http://schemas.openxmlformats.org/spreadsheetml/2006/main">
  <c r="H21" i="10" l="1"/>
  <c r="F17" i="10"/>
  <c r="G17" i="10"/>
  <c r="G11" i="10"/>
  <c r="C70" i="10"/>
  <c r="G15" i="10"/>
  <c r="C72" i="10"/>
  <c r="C69" i="10"/>
  <c r="C71" i="10" s="1"/>
  <c r="G16" i="10"/>
  <c r="G14" i="10"/>
  <c r="G13" i="10"/>
  <c r="G12" i="10"/>
  <c r="G10" i="10"/>
  <c r="G9" i="10"/>
  <c r="G8" i="10"/>
  <c r="G7" i="10"/>
  <c r="G6" i="10"/>
  <c r="G5" i="10"/>
  <c r="G4" i="10"/>
  <c r="G14" i="9"/>
  <c r="G19" i="9" l="1"/>
  <c r="G17" i="9"/>
  <c r="G16" i="9"/>
  <c r="G15" i="9"/>
  <c r="G13" i="9"/>
  <c r="G12" i="9"/>
  <c r="G18" i="9" s="1"/>
  <c r="C71" i="9"/>
  <c r="C68" i="9"/>
  <c r="C70" i="9" s="1"/>
  <c r="G10" i="9"/>
  <c r="G9" i="9"/>
  <c r="G8" i="9"/>
  <c r="G7" i="9"/>
  <c r="G6" i="9"/>
  <c r="G5" i="9"/>
  <c r="G4" i="9"/>
  <c r="G21" i="10" l="1"/>
  <c r="F15" i="10" s="1"/>
  <c r="G11" i="9"/>
  <c r="C69" i="9"/>
  <c r="G14" i="7"/>
  <c r="BE59" i="8"/>
  <c r="BF59" i="8" s="1"/>
  <c r="BD59" i="8"/>
  <c r="BE58" i="8"/>
  <c r="BF58" i="8" s="1"/>
  <c r="BD58" i="8"/>
  <c r="BE57" i="8"/>
  <c r="BF57" i="8" s="1"/>
  <c r="BD57" i="8"/>
  <c r="BE56" i="8"/>
  <c r="BF56" i="8" s="1"/>
  <c r="BD56" i="8"/>
  <c r="BE55" i="8"/>
  <c r="BF55" i="8" s="1"/>
  <c r="BD55" i="8"/>
  <c r="BE54" i="8"/>
  <c r="BF54" i="8" s="1"/>
  <c r="BD54" i="8"/>
  <c r="BE53" i="8"/>
  <c r="BF53" i="8" s="1"/>
  <c r="BD53" i="8"/>
  <c r="BE52" i="8"/>
  <c r="BF52" i="8" s="1"/>
  <c r="BD52" i="8"/>
  <c r="BE51" i="8"/>
  <c r="BF51" i="8" s="1"/>
  <c r="BD51" i="8"/>
  <c r="BE50" i="8"/>
  <c r="BF50" i="8" s="1"/>
  <c r="BD50" i="8"/>
  <c r="BE49" i="8"/>
  <c r="BF49" i="8" s="1"/>
  <c r="BD49" i="8"/>
  <c r="BE48" i="8"/>
  <c r="BF48" i="8" s="1"/>
  <c r="BD48" i="8"/>
  <c r="BE47" i="8"/>
  <c r="BF47" i="8" s="1"/>
  <c r="BD47" i="8"/>
  <c r="BE46" i="8"/>
  <c r="BF46" i="8" s="1"/>
  <c r="BD46" i="8"/>
  <c r="BE45" i="8"/>
  <c r="BF45" i="8" s="1"/>
  <c r="BD45" i="8"/>
  <c r="BE44" i="8"/>
  <c r="BF44" i="8" s="1"/>
  <c r="BD44" i="8"/>
  <c r="BE43" i="8"/>
  <c r="BF43" i="8" s="1"/>
  <c r="BD43" i="8"/>
  <c r="BE42" i="8"/>
  <c r="BF42" i="8" s="1"/>
  <c r="BD42" i="8"/>
  <c r="BE41" i="8"/>
  <c r="BF41" i="8" s="1"/>
  <c r="BD41" i="8"/>
  <c r="BE40" i="8"/>
  <c r="BF40" i="8" s="1"/>
  <c r="BD40" i="8"/>
  <c r="BE39" i="8"/>
  <c r="BF39" i="8" s="1"/>
  <c r="BD39" i="8"/>
  <c r="BE38" i="8"/>
  <c r="BF38" i="8" s="1"/>
  <c r="BD38" i="8"/>
  <c r="BE37" i="8"/>
  <c r="BF37" i="8" s="1"/>
  <c r="BD37" i="8"/>
  <c r="BE36" i="8"/>
  <c r="BF36" i="8" s="1"/>
  <c r="BD36" i="8"/>
  <c r="BE35" i="8"/>
  <c r="BF35" i="8" s="1"/>
  <c r="BD35" i="8"/>
  <c r="BE34" i="8"/>
  <c r="BF34" i="8" s="1"/>
  <c r="BD34" i="8"/>
  <c r="BE33" i="8"/>
  <c r="BF33" i="8" s="1"/>
  <c r="BD33" i="8"/>
  <c r="BE32" i="8"/>
  <c r="BF32" i="8" s="1"/>
  <c r="BD32" i="8"/>
  <c r="BE31" i="8"/>
  <c r="BF31" i="8" s="1"/>
  <c r="BD31" i="8"/>
  <c r="BE30" i="8"/>
  <c r="BF30" i="8" s="1"/>
  <c r="BD30" i="8"/>
  <c r="BE29" i="8"/>
  <c r="BF29" i="8" s="1"/>
  <c r="BD29" i="8"/>
  <c r="BE28" i="8"/>
  <c r="BF28" i="8" s="1"/>
  <c r="BD28" i="8"/>
  <c r="BE27" i="8"/>
  <c r="BF27" i="8" s="1"/>
  <c r="BD27" i="8"/>
  <c r="BE26" i="8"/>
  <c r="BF26" i="8" s="1"/>
  <c r="BD26" i="8"/>
  <c r="BE25" i="8"/>
  <c r="BF25" i="8" s="1"/>
  <c r="BD25" i="8"/>
  <c r="BE24" i="8"/>
  <c r="BF24" i="8" s="1"/>
  <c r="BD24" i="8"/>
  <c r="BE23" i="8"/>
  <c r="BF23" i="8" s="1"/>
  <c r="BD23" i="8"/>
  <c r="BE22" i="8"/>
  <c r="BF22" i="8" s="1"/>
  <c r="BD22" i="8"/>
  <c r="BE21" i="8"/>
  <c r="BF21" i="8" s="1"/>
  <c r="BD21" i="8"/>
  <c r="BE20" i="8"/>
  <c r="BF20" i="8" s="1"/>
  <c r="BD20" i="8"/>
  <c r="BE19" i="8"/>
  <c r="BF19" i="8" s="1"/>
  <c r="BD19" i="8"/>
  <c r="BE18" i="8"/>
  <c r="BF18" i="8" s="1"/>
  <c r="BD18" i="8"/>
  <c r="BE17" i="8"/>
  <c r="BF17" i="8" s="1"/>
  <c r="BD17" i="8"/>
  <c r="BE16" i="8"/>
  <c r="BF16" i="8" s="1"/>
  <c r="BD16" i="8"/>
  <c r="BE15" i="8"/>
  <c r="BF15" i="8" s="1"/>
  <c r="BD15" i="8"/>
  <c r="BE14" i="8"/>
  <c r="BF14" i="8" s="1"/>
  <c r="BD14" i="8"/>
  <c r="BE13" i="8"/>
  <c r="BF13" i="8" s="1"/>
  <c r="BD13" i="8"/>
  <c r="BE12" i="8"/>
  <c r="BF12" i="8" s="1"/>
  <c r="BD12" i="8"/>
  <c r="BE11" i="8"/>
  <c r="BF11" i="8" s="1"/>
  <c r="BD11" i="8"/>
  <c r="BE10" i="8"/>
  <c r="BF10" i="8" s="1"/>
  <c r="BD10" i="8"/>
  <c r="BE9" i="8"/>
  <c r="BF9" i="8" s="1"/>
  <c r="BD9" i="8"/>
  <c r="BE8" i="8"/>
  <c r="BF8" i="8" s="1"/>
  <c r="BD8" i="8"/>
  <c r="BE7" i="8"/>
  <c r="BF7" i="8" s="1"/>
  <c r="BD7" i="8"/>
  <c r="BE6" i="8"/>
  <c r="BF6" i="8" s="1"/>
  <c r="BD6" i="8"/>
  <c r="BE5" i="8"/>
  <c r="BF5" i="8" s="1"/>
  <c r="BD5" i="8"/>
  <c r="F16" i="10" l="1"/>
  <c r="F14" i="10"/>
  <c r="F13" i="10"/>
  <c r="F12" i="10"/>
  <c r="F10" i="10"/>
  <c r="F9" i="10"/>
  <c r="F8" i="10"/>
  <c r="F7" i="10"/>
  <c r="F6" i="10"/>
  <c r="F5" i="10"/>
  <c r="F4" i="10"/>
  <c r="F11" i="10"/>
  <c r="G21" i="9"/>
  <c r="F14" i="9" s="1"/>
  <c r="G16" i="7"/>
  <c r="F21" i="10" l="1"/>
  <c r="F13" i="9"/>
  <c r="F15" i="9"/>
  <c r="F16" i="9"/>
  <c r="F17" i="9"/>
  <c r="F18" i="9"/>
  <c r="F19" i="9"/>
  <c r="F12" i="9"/>
  <c r="F10" i="9"/>
  <c r="F9" i="9"/>
  <c r="F8" i="9"/>
  <c r="F7" i="9"/>
  <c r="F6" i="9"/>
  <c r="F5" i="9"/>
  <c r="F4" i="9"/>
  <c r="F11" i="9"/>
  <c r="F14" i="7"/>
  <c r="F13" i="7"/>
  <c r="F12" i="7"/>
  <c r="F11" i="7"/>
  <c r="F10" i="7"/>
  <c r="F9" i="7"/>
  <c r="F8" i="7"/>
  <c r="F7" i="7"/>
  <c r="F6" i="7"/>
  <c r="F5" i="7"/>
  <c r="F4" i="7"/>
  <c r="C70" i="6"/>
  <c r="F16" i="6"/>
  <c r="G14" i="6"/>
  <c r="G11" i="6"/>
  <c r="C68" i="6"/>
  <c r="C69" i="6"/>
  <c r="C71" i="6"/>
  <c r="G13" i="6"/>
  <c r="G12" i="6"/>
  <c r="G10" i="6"/>
  <c r="G9" i="6"/>
  <c r="G8" i="6"/>
  <c r="G7" i="6"/>
  <c r="G6" i="6"/>
  <c r="G5" i="6"/>
  <c r="G4" i="6"/>
  <c r="G16" i="6"/>
  <c r="F21" i="9" l="1"/>
  <c r="F14" i="6"/>
  <c r="F13" i="6"/>
  <c r="F12" i="6"/>
  <c r="F11" i="6"/>
  <c r="F10" i="6"/>
  <c r="F9" i="6"/>
  <c r="F8" i="6"/>
  <c r="F7" i="6"/>
  <c r="F6" i="6"/>
  <c r="F5" i="6"/>
  <c r="F4" i="6"/>
  <c r="F5" i="1"/>
  <c r="F6" i="1"/>
  <c r="F7" i="1"/>
  <c r="F8" i="1"/>
  <c r="F9" i="1"/>
  <c r="F10" i="1"/>
  <c r="F11" i="1"/>
  <c r="F12" i="1"/>
  <c r="F13" i="1"/>
  <c r="F14" i="1"/>
  <c r="F4" i="1"/>
  <c r="G16" i="1"/>
  <c r="G14" i="1"/>
</calcChain>
</file>

<file path=xl/sharedStrings.xml><?xml version="1.0" encoding="utf-8"?>
<sst xmlns="http://schemas.openxmlformats.org/spreadsheetml/2006/main" count="1229" uniqueCount="176">
  <si>
    <t>Oil: Production*</t>
  </si>
  <si>
    <t>Thousand barrels daily</t>
  </si>
  <si>
    <t>US</t>
  </si>
  <si>
    <t>Canada</t>
  </si>
  <si>
    <t>Mexico</t>
  </si>
  <si>
    <t>Total North America</t>
  </si>
  <si>
    <t>Argentina</t>
  </si>
  <si>
    <t>Brazil</t>
  </si>
  <si>
    <t>Colombia</t>
  </si>
  <si>
    <t>Ecuador</t>
  </si>
  <si>
    <t>Peru</t>
  </si>
  <si>
    <t>Trinidad &amp; Tobago</t>
  </si>
  <si>
    <t>Venezuela</t>
  </si>
  <si>
    <t>Other S. &amp; Cent. America</t>
  </si>
  <si>
    <t>Total S. &amp; Cent. America</t>
  </si>
  <si>
    <t>Azerbaijan</t>
  </si>
  <si>
    <t>Denmark</t>
  </si>
  <si>
    <t>Italy</t>
  </si>
  <si>
    <t>Kazakhstan</t>
  </si>
  <si>
    <t>Norway</t>
  </si>
  <si>
    <t>Romania</t>
  </si>
  <si>
    <t>Russian Federation</t>
  </si>
  <si>
    <t>Turkmenistan</t>
  </si>
  <si>
    <t>United Kingdom</t>
  </si>
  <si>
    <t>Uzbekistan</t>
  </si>
  <si>
    <t>Other Europe &amp; Eurasia</t>
  </si>
  <si>
    <t>Total Europe &amp; Eurasia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</si>
  <si>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</si>
  <si>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</si>
  <si>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</si>
  <si>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</si>
  <si>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</si>
  <si>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</si>
  <si>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</si>
  <si>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</si>
  <si>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</si>
  <si>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</si>
  <si>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Total Middle East</t>
  </si>
  <si>
    <t>Algeria</t>
  </si>
  <si>
    <t>Angola</t>
  </si>
  <si>
    <t>Chad</t>
  </si>
  <si>
    <t xml:space="preserve">Republic of Congo </t>
  </si>
  <si>
    <t>Egypt</t>
  </si>
  <si>
    <t>Equatorial Guinea</t>
  </si>
  <si>
    <t>Gabon</t>
  </si>
  <si>
    <t>Libya</t>
  </si>
  <si>
    <t>Nigeria</t>
  </si>
  <si>
    <t>South Sudan</t>
  </si>
  <si>
    <t>Sudan</t>
  </si>
  <si>
    <t>Tunisia</t>
  </si>
  <si>
    <t>Other Africa</t>
  </si>
  <si>
    <t>Total Africa</t>
  </si>
  <si>
    <t>Australia</t>
  </si>
  <si>
    <t>Brunei</t>
  </si>
  <si>
    <t>China</t>
  </si>
  <si>
    <t>India</t>
  </si>
  <si>
    <t>Indonesia</t>
  </si>
  <si>
    <t>Malaysia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</si>
  <si>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</si>
  <si>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</si>
  <si>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</si>
  <si>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</si>
  <si>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</si>
  <si>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</si>
  <si>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</si>
  <si>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OPEC</t>
  </si>
  <si>
    <t xml:space="preserve">                 Non-OPEC </t>
  </si>
  <si>
    <t xml:space="preserve">                 European Union #</t>
  </si>
  <si>
    <t xml:space="preserve">                 CIS</t>
  </si>
  <si>
    <t xml:space="preserve"> * Includes crude oil, shale oil, oil sands and NGLs (natural gas liquids - the liquid content of natural gas where this is recovered separately).</t>
  </si>
  <si>
    <t xml:space="preserve">  Excludes liquid fuels from other sources such as biomass and derivatives of coal and natural gas.</t>
  </si>
  <si>
    <t xml:space="preserve"> ^ Less than 0.05.</t>
  </si>
  <si>
    <t>w Less than 0.05%.</t>
  </si>
  <si>
    <t xml:space="preserve"> n/a not available.</t>
  </si>
  <si>
    <t xml:space="preserve"> # Excludes Estonia, Latvia and Lithuania prior to 1985 and Slovenia prior to 1990.</t>
  </si>
  <si>
    <t>Note: Annual changes and shares of total are calculated using million tonnes per annum figures.</t>
  </si>
  <si>
    <t>2015年</t>
    <rPh sb="4" eb="5">
      <t>ネン</t>
    </rPh>
    <phoneticPr fontId="3"/>
  </si>
  <si>
    <t>米国</t>
    <rPh sb="0" eb="2">
      <t>ベイコク</t>
    </rPh>
    <phoneticPr fontId="3"/>
  </si>
  <si>
    <t>サウジアラビア</t>
    <phoneticPr fontId="3"/>
  </si>
  <si>
    <t>ロシア</t>
    <phoneticPr fontId="3"/>
  </si>
  <si>
    <t>カナダ</t>
    <phoneticPr fontId="3"/>
  </si>
  <si>
    <t>中国</t>
    <rPh sb="0" eb="2">
      <t>チュウゴク</t>
    </rPh>
    <phoneticPr fontId="3"/>
  </si>
  <si>
    <t>イラク</t>
    <phoneticPr fontId="3"/>
  </si>
  <si>
    <t>イラン</t>
    <phoneticPr fontId="3"/>
  </si>
  <si>
    <t>アラブ首長国連邦</t>
    <rPh sb="3" eb="6">
      <t>シュチョウコク</t>
    </rPh>
    <rPh sb="6" eb="8">
      <t>レンポウ</t>
    </rPh>
    <phoneticPr fontId="3"/>
  </si>
  <si>
    <t>クウェート</t>
    <phoneticPr fontId="3"/>
  </si>
  <si>
    <t>ベネズエラ</t>
    <phoneticPr fontId="3"/>
  </si>
  <si>
    <t>その他</t>
    <rPh sb="2" eb="3">
      <t>ホカ</t>
    </rPh>
    <phoneticPr fontId="3"/>
  </si>
  <si>
    <t>シェア</t>
    <phoneticPr fontId="3"/>
  </si>
  <si>
    <t>ロシア</t>
    <phoneticPr fontId="3"/>
  </si>
  <si>
    <t>イラン</t>
    <phoneticPr fontId="3"/>
  </si>
  <si>
    <t>イラク</t>
    <phoneticPr fontId="3"/>
  </si>
  <si>
    <t>ベネズエラ</t>
    <phoneticPr fontId="3"/>
  </si>
  <si>
    <t>ナイジェリア</t>
    <phoneticPr fontId="3"/>
  </si>
  <si>
    <t>その他OPEC</t>
    <rPh sb="2" eb="3">
      <t>ホカ</t>
    </rPh>
    <phoneticPr fontId="3"/>
  </si>
  <si>
    <t>その他非OPEC</t>
    <rPh sb="2" eb="3">
      <t>ホカ</t>
    </rPh>
    <rPh sb="3" eb="4">
      <t>ヒ</t>
    </rPh>
    <phoneticPr fontId="3"/>
  </si>
  <si>
    <t>Change</t>
  </si>
  <si>
    <t>2015 over</t>
  </si>
  <si>
    <t>share</t>
  </si>
  <si>
    <t>順位</t>
    <rPh sb="0" eb="2">
      <t>ジュンイ</t>
    </rPh>
    <phoneticPr fontId="3"/>
  </si>
  <si>
    <t>1965年</t>
    <rPh sb="4" eb="5">
      <t>ネン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</si>
  <si>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</si>
  <si>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</si>
  <si>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</si>
  <si>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</si>
  <si>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</si>
  <si>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</si>
  <si>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</si>
  <si>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</si>
  <si>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</si>
  <si>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</si>
  <si>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</si>
  <si>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</si>
  <si>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</si>
  <si>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</si>
  <si>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</si>
  <si>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</si>
  <si>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</si>
  <si>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</si>
  <si>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</si>
  <si>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</si>
  <si>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</si>
  <si>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</si>
  <si>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</si>
  <si>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</si>
  <si>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</si>
  <si>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</si>
  <si>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</si>
  <si>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</si>
  <si>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</si>
  <si>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</si>
  <si>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</si>
  <si>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</si>
  <si>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</si>
  <si>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</si>
  <si>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</si>
  <si>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</si>
  <si>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</si>
  <si>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</si>
  <si>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</si>
  <si>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</si>
  <si>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</si>
  <si>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</si>
  <si>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</si>
  <si>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</si>
  <si>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</si>
  <si>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</si>
  <si>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</si>
  <si>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</si>
  <si>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</si>
  <si>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of total</t>
  </si>
  <si>
    <t>n/a</t>
  </si>
  <si>
    <t>USSR</t>
  </si>
  <si>
    <t>♦</t>
  </si>
  <si>
    <t>^</t>
  </si>
  <si>
    <t>-</t>
  </si>
  <si>
    <t>サウジアラビア</t>
    <phoneticPr fontId="3"/>
  </si>
  <si>
    <t>ロシア</t>
    <phoneticPr fontId="3"/>
  </si>
  <si>
    <t>イラン</t>
    <phoneticPr fontId="3"/>
  </si>
  <si>
    <t>ベネズエラ</t>
    <phoneticPr fontId="3"/>
  </si>
  <si>
    <t>カナダ</t>
    <phoneticPr fontId="3"/>
  </si>
  <si>
    <t>メキシコ</t>
    <phoneticPr fontId="3"/>
  </si>
  <si>
    <t>クウェート</t>
    <phoneticPr fontId="3"/>
  </si>
  <si>
    <t>メキシコ</t>
    <phoneticPr fontId="3"/>
  </si>
  <si>
    <t>ブラジル</t>
    <phoneticPr fontId="3"/>
  </si>
  <si>
    <t>カザフスタン</t>
    <phoneticPr fontId="3"/>
  </si>
  <si>
    <t>オマーン</t>
    <phoneticPr fontId="3"/>
  </si>
  <si>
    <t>アゼルバイジャン</t>
    <phoneticPr fontId="3"/>
  </si>
  <si>
    <t>UAE</t>
    <phoneticPr fontId="3"/>
  </si>
  <si>
    <t>※バーレーンは不明</t>
    <rPh sb="7" eb="9">
      <t>フメイ</t>
    </rPh>
    <phoneticPr fontId="3"/>
  </si>
  <si>
    <t>←インドネシア・ガボンなし</t>
    <phoneticPr fontId="3"/>
  </si>
  <si>
    <t>←インドネシア含む</t>
    <rPh sb="7" eb="8">
      <t>フク</t>
    </rPh>
    <phoneticPr fontId="3"/>
  </si>
  <si>
    <t>←インドネシア・ガボン含む</t>
    <rPh sb="11" eb="12">
      <t>フク</t>
    </rPh>
    <phoneticPr fontId="3"/>
  </si>
  <si>
    <t>※インドネシア・ガボン含む</t>
    <rPh sb="11" eb="12">
      <t>フク</t>
    </rPh>
    <phoneticPr fontId="3"/>
  </si>
  <si>
    <t>※インドネシア・ガボン除く</t>
    <rPh sb="11" eb="12">
      <t>ノゾ</t>
    </rPh>
    <phoneticPr fontId="3"/>
  </si>
  <si>
    <t>その他参加国</t>
    <rPh sb="2" eb="3">
      <t>ホカ</t>
    </rPh>
    <rPh sb="3" eb="6">
      <t>サンカコク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</si>
</sst>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00;[Red]\-#,##0.000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38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38" fontId="2" fillId="0" borderId="0" xfId="1" applyFont="1" applyFill="1" applyAlignment="1">
      <alignment vertical="center"/>
    </xf>
    <xf numFmtId="38" fontId="2" fillId="2" borderId="0" xfId="1" applyFont="1" applyFill="1" applyAlignment="1">
      <alignment vertical="center"/>
    </xf>
    <xf numFmtId="38" fontId="2" fillId="0" borderId="0" xfId="1" applyFont="1" applyAlignment="1"/>
    <xf numFmtId="38" fontId="2" fillId="3" borderId="0" xfId="1" applyFont="1" applyFill="1" applyAlignment="1">
      <alignment vertical="center"/>
    </xf>
    <xf numFmtId="38" fontId="4" fillId="0" borderId="0" xfId="1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0.98333327039156082"/>
          <c:h val="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Lbls>
            <c:dLbl>
              <c:idx val="1"/>
              <c:layout>
                <c:manualLayout>
                  <c:x val="2.7548215342013262E-2"/>
                  <c:y val="-1.64948489314281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5171862509992005E-2"/>
                  <c:y val="-2.5603434547123887E-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5.8439092088911758E-2"/>
                  <c:y val="1.3006469790614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6.6214630097965355E-2"/>
                  <c:y val="3.5473016851587921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9.6564086801606649E-2"/>
                  <c:y val="6.6511040725392365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3.5812679944617239E-2"/>
                  <c:y val="5.22334718150221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9"/>
              <c:layout>
                <c:manualLayout>
                  <c:x val="-1.9184620547194324E-2"/>
                  <c:y val="9.952996174580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0"/>
              <c:layout>
                <c:manualLayout>
                  <c:x val="-2.5335030766150575E-2"/>
                  <c:y val="3.29896978628563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1"/>
              <c:layout>
                <c:manualLayout>
                  <c:x val="2.1992369361265345E-2"/>
                  <c:y val="-3.343410632553645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2"/>
              <c:layout>
                <c:manualLayout>
                  <c:x val="6.3948840927258192E-3"/>
                  <c:y val="-3.251892221830205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3"/>
              <c:layout>
                <c:manualLayout>
                  <c:x val="-5.7553956834532377E-2"/>
                  <c:y val="4.22712704373015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OPEC生産_改の改!$E$4:$E$18</c:f>
              <c:strCache>
                <c:ptCount val="14"/>
                <c:pt idx="0">
                  <c:v>サウジアラビア</c:v>
                </c:pt>
                <c:pt idx="1">
                  <c:v>イラク</c:v>
                </c:pt>
                <c:pt idx="2">
                  <c:v>イラン</c:v>
                </c:pt>
                <c:pt idx="3">
                  <c:v>UAE</c:v>
                </c:pt>
                <c:pt idx="4">
                  <c:v>クウェート</c:v>
                </c:pt>
                <c:pt idx="5">
                  <c:v>ベネズエラ</c:v>
                </c:pt>
                <c:pt idx="6">
                  <c:v>ナイジェリア</c:v>
                </c:pt>
                <c:pt idx="7">
                  <c:v>その他OPEC</c:v>
                </c:pt>
                <c:pt idx="8">
                  <c:v>ロシア</c:v>
                </c:pt>
                <c:pt idx="9">
                  <c:v>メキシコ</c:v>
                </c:pt>
                <c:pt idx="10">
                  <c:v>カザフスタン</c:v>
                </c:pt>
                <c:pt idx="11">
                  <c:v>その他参加国</c:v>
                </c:pt>
                <c:pt idx="12">
                  <c:v>米国</c:v>
                </c:pt>
                <c:pt idx="13">
                  <c:v>その他</c:v>
                </c:pt>
              </c:strCache>
            </c:strRef>
          </c:cat>
          <c:val>
            <c:numRef>
              <c:f>OPEC生産_改の改!$F$4:$F$18</c:f>
              <c:numCache>
                <c:formatCode>0.0%</c:formatCode>
                <c:ptCount val="15"/>
                <c:pt idx="0">
                  <c:v>0.1310556228251028</c:v>
                </c:pt>
                <c:pt idx="1">
                  <c:v>4.3972466756116983E-2</c:v>
                </c:pt>
                <c:pt idx="2">
                  <c:v>4.2761614905477197E-2</c:v>
                </c:pt>
                <c:pt idx="3">
                  <c:v>4.2565260551319394E-2</c:v>
                </c:pt>
                <c:pt idx="4">
                  <c:v>3.3772948915142195E-2</c:v>
                </c:pt>
                <c:pt idx="5">
                  <c:v>2.8645918556577325E-2</c:v>
                </c:pt>
                <c:pt idx="6">
                  <c:v>2.5656968943286316E-2</c:v>
                </c:pt>
                <c:pt idx="7">
                  <c:v>8.0101667921152822E-2</c:v>
                </c:pt>
                <c:pt idx="8">
                  <c:v>0.1197761560362601</c:v>
                </c:pt>
                <c:pt idx="9">
                  <c:v>2.8231392697799739E-2</c:v>
                </c:pt>
                <c:pt idx="10">
                  <c:v>1.8206412060520774E-2</c:v>
                </c:pt>
                <c:pt idx="11">
                  <c:v>3.4416554853770549E-2</c:v>
                </c:pt>
                <c:pt idx="12">
                  <c:v>0.13858253973448528</c:v>
                </c:pt>
                <c:pt idx="13">
                  <c:v>0.23225447524298851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4890638670168E-2"/>
          <c:y val="2.0127007429156105E-2"/>
          <c:w val="0.94375021872265963"/>
          <c:h val="0.95974598514168785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Lbls>
            <c:dLbl>
              <c:idx val="3"/>
              <c:layout>
                <c:manualLayout>
                  <c:x val="3.5171862509992005E-2"/>
                  <c:y val="-2.5603434547123887E-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3948840927258305E-2"/>
                  <c:y val="1.30065447499388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1.9184652278177457E-2"/>
                  <c:y val="-1.9509817124908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6.0751398880895285E-2"/>
                  <c:y val="3.901963424981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9"/>
              <c:layout>
                <c:manualLayout>
                  <c:x val="-1.9184652278177457E-2"/>
                  <c:y val="7.47876323121488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0"/>
              <c:layout>
                <c:manualLayout>
                  <c:x val="1.5987210231814548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1"/>
              <c:layout>
                <c:manualLayout>
                  <c:x val="-5.4356514788169462E-2"/>
                  <c:y val="0.100800721812026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2"/>
              <c:layout>
                <c:manualLayout>
                  <c:x val="5.4356514788169462E-2"/>
                  <c:y val="-4.55229066247862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3"/>
              <c:layout>
                <c:manualLayout>
                  <c:x val="-5.7553956834532377E-2"/>
                  <c:y val="4.22712704373015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9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OPEC生産_改!$E$4:$E$19</c:f>
              <c:strCache>
                <c:ptCount val="16"/>
                <c:pt idx="0">
                  <c:v>サウジアラビア</c:v>
                </c:pt>
                <c:pt idx="1">
                  <c:v>イラク</c:v>
                </c:pt>
                <c:pt idx="2">
                  <c:v>イラン</c:v>
                </c:pt>
                <c:pt idx="3">
                  <c:v>UAE</c:v>
                </c:pt>
                <c:pt idx="4">
                  <c:v>クウェート</c:v>
                </c:pt>
                <c:pt idx="5">
                  <c:v>ベネズエラ</c:v>
                </c:pt>
                <c:pt idx="6">
                  <c:v>ナイジェリア</c:v>
                </c:pt>
                <c:pt idx="7">
                  <c:v>その他OPEC</c:v>
                </c:pt>
                <c:pt idx="8">
                  <c:v>ロシア</c:v>
                </c:pt>
                <c:pt idx="9">
                  <c:v>メキシコ</c:v>
                </c:pt>
                <c:pt idx="10">
                  <c:v>ブラジル</c:v>
                </c:pt>
                <c:pt idx="11">
                  <c:v>カザフスタン</c:v>
                </c:pt>
                <c:pt idx="12">
                  <c:v>オマーン</c:v>
                </c:pt>
                <c:pt idx="13">
                  <c:v>アゼルバイジャン</c:v>
                </c:pt>
                <c:pt idx="14">
                  <c:v>その他非OPEC</c:v>
                </c:pt>
                <c:pt idx="15">
                  <c:v>米国</c:v>
                </c:pt>
              </c:strCache>
            </c:strRef>
          </c:cat>
          <c:val>
            <c:numRef>
              <c:f>OPEC生産_改!$F$4:$F$19</c:f>
              <c:numCache>
                <c:formatCode>0.0%</c:formatCode>
                <c:ptCount val="16"/>
                <c:pt idx="0">
                  <c:v>0.12988669780314824</c:v>
                </c:pt>
                <c:pt idx="1">
                  <c:v>4.3580262930288875E-2</c:v>
                </c:pt>
                <c:pt idx="2">
                  <c:v>4.2380211036152915E-2</c:v>
                </c:pt>
                <c:pt idx="3">
                  <c:v>4.218560802629303E-2</c:v>
                </c:pt>
                <c:pt idx="4">
                  <c:v>3.3471717695900363E-2</c:v>
                </c:pt>
                <c:pt idx="5">
                  <c:v>2.8390416882892233E-2</c:v>
                </c:pt>
                <c:pt idx="6">
                  <c:v>2.5428126621691749E-2</c:v>
                </c:pt>
                <c:pt idx="7">
                  <c:v>7.686818889465491E-2</c:v>
                </c:pt>
                <c:pt idx="8">
                  <c:v>0.11870783601453036</c:v>
                </c:pt>
                <c:pt idx="9">
                  <c:v>2.7979588306521364E-2</c:v>
                </c:pt>
                <c:pt idx="10">
                  <c:v>2.7320100328662861E-2</c:v>
                </c:pt>
                <c:pt idx="11">
                  <c:v>1.8044023525341638E-2</c:v>
                </c:pt>
                <c:pt idx="12">
                  <c:v>1.0292336965922851E-2</c:v>
                </c:pt>
                <c:pt idx="13">
                  <c:v>9.0922850717868875E-3</c:v>
                </c:pt>
                <c:pt idx="14">
                  <c:v>0.22902612004843453</c:v>
                </c:pt>
                <c:pt idx="15">
                  <c:v>0.1373464798477772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4890638670168E-2"/>
          <c:y val="2.0127007429156105E-2"/>
          <c:w val="0.94375021872265963"/>
          <c:h val="0.95974598514168785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Lbls>
            <c:dLbl>
              <c:idx val="3"/>
              <c:layout>
                <c:manualLayout>
                  <c:x val="3.5171862509992005E-2"/>
                  <c:y val="-2.5603434547123887E-7"/>
                </c:manualLayout>
              </c:layout>
              <c:spPr/>
              <c:txPr>
                <a:bodyPr/>
                <a:lstStyle/>
                <a:p>
                  <a:pPr>
                    <a:defRPr sz="700"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3948840927258305E-2"/>
                  <c:y val="1.30065447499388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1.9184652278177457E-2"/>
                  <c:y val="-1.9509817124908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6.0751398880895285E-2"/>
                  <c:y val="3.901963424981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9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OPEC生産!$E$4:$E$14</c:f>
              <c:strCache>
                <c:ptCount val="11"/>
                <c:pt idx="0">
                  <c:v>サウジアラビア</c:v>
                </c:pt>
                <c:pt idx="1">
                  <c:v>イラク</c:v>
                </c:pt>
                <c:pt idx="2">
                  <c:v>イラン</c:v>
                </c:pt>
                <c:pt idx="3">
                  <c:v>アラブ首長国連邦</c:v>
                </c:pt>
                <c:pt idx="4">
                  <c:v>クウェート</c:v>
                </c:pt>
                <c:pt idx="5">
                  <c:v>ベネズエラ</c:v>
                </c:pt>
                <c:pt idx="6">
                  <c:v>ナイジェリア</c:v>
                </c:pt>
                <c:pt idx="7">
                  <c:v>その他OPEC</c:v>
                </c:pt>
                <c:pt idx="8">
                  <c:v>米国</c:v>
                </c:pt>
                <c:pt idx="9">
                  <c:v>ロシア</c:v>
                </c:pt>
                <c:pt idx="10">
                  <c:v>その他非OPEC</c:v>
                </c:pt>
              </c:strCache>
            </c:strRef>
          </c:cat>
          <c:val>
            <c:numRef>
              <c:f>OPEC生産!$F$4:$F$14</c:f>
              <c:numCache>
                <c:formatCode>0.0%</c:formatCode>
                <c:ptCount val="11"/>
                <c:pt idx="0">
                  <c:v>0.1310556228251028</c:v>
                </c:pt>
                <c:pt idx="1">
                  <c:v>4.3972466756116983E-2</c:v>
                </c:pt>
                <c:pt idx="2">
                  <c:v>4.2761614905477197E-2</c:v>
                </c:pt>
                <c:pt idx="3">
                  <c:v>4.2565260551319394E-2</c:v>
                </c:pt>
                <c:pt idx="4">
                  <c:v>3.3772948915142195E-2</c:v>
                </c:pt>
                <c:pt idx="5">
                  <c:v>2.8645918556577325E-2</c:v>
                </c:pt>
                <c:pt idx="6">
                  <c:v>2.5656968943286316E-2</c:v>
                </c:pt>
                <c:pt idx="7">
                  <c:v>7.7559969892332367E-2</c:v>
                </c:pt>
                <c:pt idx="8">
                  <c:v>0.13858253973448528</c:v>
                </c:pt>
                <c:pt idx="9">
                  <c:v>0.1197761560362601</c:v>
                </c:pt>
                <c:pt idx="10">
                  <c:v>0.31565053288390005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4890638670168E-2"/>
          <c:y val="2.0127007429156105E-2"/>
          <c:w val="0.94375021872265963"/>
          <c:h val="0.95974598514168785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Lbls>
            <c:dLbl>
              <c:idx val="6"/>
              <c:layout>
                <c:manualLayout>
                  <c:x val="-5.5555555555555558E-3"/>
                  <c:y val="8.47435384136304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0.14790158424441549"/>
                  <c:y val="2.473266173817620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/>
                      <a:t>アラブ首長国連邦</a:t>
                    </a:r>
                    <a:r>
                      <a:rPr lang="ja-JP" altLang="en-US" b="0"/>
                      <a:t>
</a:t>
                    </a:r>
                    <a:r>
                      <a:rPr lang="en-US" altLang="ja-JP" b="0"/>
                      <a:t>4.3%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6.6666666666666666E-2"/>
                  <c:y val="5.0847457627118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1.3888888888888888E-2"/>
                  <c:y val="-8.474576271186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世界生産2015!$E$4:$E$14</c:f>
              <c:strCache>
                <c:ptCount val="11"/>
                <c:pt idx="0">
                  <c:v>米国</c:v>
                </c:pt>
                <c:pt idx="1">
                  <c:v>サウジアラビア</c:v>
                </c:pt>
                <c:pt idx="2">
                  <c:v>ロシア</c:v>
                </c:pt>
                <c:pt idx="3">
                  <c:v>カナダ</c:v>
                </c:pt>
                <c:pt idx="4">
                  <c:v>中国</c:v>
                </c:pt>
                <c:pt idx="5">
                  <c:v>イラク</c:v>
                </c:pt>
                <c:pt idx="6">
                  <c:v>イラン</c:v>
                </c:pt>
                <c:pt idx="7">
                  <c:v>アラブ首長国連邦</c:v>
                </c:pt>
                <c:pt idx="8">
                  <c:v>クウェート</c:v>
                </c:pt>
                <c:pt idx="9">
                  <c:v>ベネズエラ</c:v>
                </c:pt>
                <c:pt idx="10">
                  <c:v>その他</c:v>
                </c:pt>
              </c:strCache>
            </c:strRef>
          </c:cat>
          <c:val>
            <c:numRef>
              <c:f>世界生産2015!$F$4:$F$14</c:f>
              <c:numCache>
                <c:formatCode>0.0%</c:formatCode>
                <c:ptCount val="11"/>
                <c:pt idx="0">
                  <c:v>0.13857951632432669</c:v>
                </c:pt>
                <c:pt idx="1">
                  <c:v>0.1310527636272403</c:v>
                </c:pt>
                <c:pt idx="2">
                  <c:v>0.11977354291885288</c:v>
                </c:pt>
                <c:pt idx="3">
                  <c:v>4.7833058806846074E-2</c:v>
                </c:pt>
                <c:pt idx="4">
                  <c:v>4.7004025176442352E-2</c:v>
                </c:pt>
                <c:pt idx="5">
                  <c:v>4.3971507423123495E-2</c:v>
                </c:pt>
                <c:pt idx="6">
                  <c:v>4.2760681989244383E-2</c:v>
                </c:pt>
                <c:pt idx="7">
                  <c:v>4.2564331918885603E-2</c:v>
                </c:pt>
                <c:pt idx="8">
                  <c:v>3.3772212101709338E-2</c:v>
                </c:pt>
                <c:pt idx="9">
                  <c:v>2.8645293597896873E-2</c:v>
                </c:pt>
                <c:pt idx="10">
                  <c:v>0.32404306611543204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4890638670168E-2"/>
          <c:y val="2.0127007429156105E-2"/>
          <c:w val="0.94375021872265963"/>
          <c:h val="0.95974598514168785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5"/>
              <c:layout>
                <c:manualLayout>
                  <c:x val="-9.5923261390887284E-3"/>
                  <c:y val="-2.2761709346738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9.5920743719984051E-3"/>
                  <c:y val="6.5032723749694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1.9184652278177457E-2"/>
                  <c:y val="-6.5032723749694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8"/>
              <c:layout>
                <c:manualLayout>
                  <c:x val="-2.2382094324540368E-2"/>
                  <c:y val="8.12909046871183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9"/>
              <c:layout>
                <c:manualLayout>
                  <c:x val="1.2789768185451638E-2"/>
                  <c:y val="-2.27614533123931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世界生産2008!$E$4:$E$14</c:f>
              <c:strCache>
                <c:ptCount val="11"/>
                <c:pt idx="0">
                  <c:v>サウジアラビア</c:v>
                </c:pt>
                <c:pt idx="1">
                  <c:v>ロシア</c:v>
                </c:pt>
                <c:pt idx="2">
                  <c:v>米国</c:v>
                </c:pt>
                <c:pt idx="3">
                  <c:v>イラン</c:v>
                </c:pt>
                <c:pt idx="4">
                  <c:v>中国</c:v>
                </c:pt>
                <c:pt idx="5">
                  <c:v>ベネズエラ</c:v>
                </c:pt>
                <c:pt idx="6">
                  <c:v>カナダ</c:v>
                </c:pt>
                <c:pt idx="7">
                  <c:v>メキシコ</c:v>
                </c:pt>
                <c:pt idx="8">
                  <c:v>アラブ首長国連邦</c:v>
                </c:pt>
                <c:pt idx="9">
                  <c:v>クウェート</c:v>
                </c:pt>
                <c:pt idx="10">
                  <c:v>その他</c:v>
                </c:pt>
              </c:strCache>
            </c:strRef>
          </c:cat>
          <c:val>
            <c:numRef>
              <c:f>世界生産2008!$F$4:$F$14</c:f>
              <c:numCache>
                <c:formatCode>0.0%</c:formatCode>
                <c:ptCount val="11"/>
                <c:pt idx="0">
                  <c:v>0.12875064900566296</c:v>
                </c:pt>
                <c:pt idx="1">
                  <c:v>0.12014151342083339</c:v>
                </c:pt>
                <c:pt idx="2">
                  <c:v>8.1925645081442663E-2</c:v>
                </c:pt>
                <c:pt idx="3">
                  <c:v>5.2656998997814508E-2</c:v>
                </c:pt>
                <c:pt idx="4">
                  <c:v>4.6052234390659148E-2</c:v>
                </c:pt>
                <c:pt idx="5">
                  <c:v>3.8904116205218608E-2</c:v>
                </c:pt>
                <c:pt idx="6">
                  <c:v>3.8722998345790217E-2</c:v>
                </c:pt>
                <c:pt idx="7">
                  <c:v>3.8240017387314508E-2</c:v>
                </c:pt>
                <c:pt idx="8">
                  <c:v>3.6549584032649511E-2</c:v>
                </c:pt>
                <c:pt idx="9">
                  <c:v>3.3639623757833345E-2</c:v>
                </c:pt>
                <c:pt idx="10">
                  <c:v>0.38441661937478117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4890638670168E-2"/>
          <c:y val="2.0127007429156105E-2"/>
          <c:w val="0.94375021872265963"/>
          <c:h val="0.95974598514168785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Lbls>
            <c:dLbl>
              <c:idx val="6"/>
              <c:layout>
                <c:manualLayout>
                  <c:x val="-5.5555555555555558E-3"/>
                  <c:y val="8.47435384136304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0.14790158424441549"/>
                  <c:y val="2.473266173817620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/>
                      <a:t>アラブ首長国連邦</a:t>
                    </a:r>
                    <a:r>
                      <a:rPr lang="ja-JP" altLang="en-US" b="0"/>
                      <a:t>
</a:t>
                    </a:r>
                    <a:r>
                      <a:rPr lang="en-US" altLang="ja-JP" b="0"/>
                      <a:t>4.3%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6.6666666666666666E-2"/>
                  <c:y val="5.0847457627118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1.3888888888888888E-2"/>
                  <c:y val="-8.474576271186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世界生産2015!$E$4:$E$14</c:f>
              <c:strCache>
                <c:ptCount val="11"/>
                <c:pt idx="0">
                  <c:v>米国</c:v>
                </c:pt>
                <c:pt idx="1">
                  <c:v>サウジアラビア</c:v>
                </c:pt>
                <c:pt idx="2">
                  <c:v>ロシア</c:v>
                </c:pt>
                <c:pt idx="3">
                  <c:v>カナダ</c:v>
                </c:pt>
                <c:pt idx="4">
                  <c:v>中国</c:v>
                </c:pt>
                <c:pt idx="5">
                  <c:v>イラク</c:v>
                </c:pt>
                <c:pt idx="6">
                  <c:v>イラン</c:v>
                </c:pt>
                <c:pt idx="7">
                  <c:v>アラブ首長国連邦</c:v>
                </c:pt>
                <c:pt idx="8">
                  <c:v>クウェート</c:v>
                </c:pt>
                <c:pt idx="9">
                  <c:v>ベネズエラ</c:v>
                </c:pt>
                <c:pt idx="10">
                  <c:v>その他</c:v>
                </c:pt>
              </c:strCache>
            </c:strRef>
          </c:cat>
          <c:val>
            <c:numRef>
              <c:f>世界生産2015!$F$4:$F$14</c:f>
              <c:numCache>
                <c:formatCode>0.0%</c:formatCode>
                <c:ptCount val="11"/>
                <c:pt idx="0">
                  <c:v>0.13857951632432669</c:v>
                </c:pt>
                <c:pt idx="1">
                  <c:v>0.1310527636272403</c:v>
                </c:pt>
                <c:pt idx="2">
                  <c:v>0.11977354291885288</c:v>
                </c:pt>
                <c:pt idx="3">
                  <c:v>4.7833058806846074E-2</c:v>
                </c:pt>
                <c:pt idx="4">
                  <c:v>4.7004025176442352E-2</c:v>
                </c:pt>
                <c:pt idx="5">
                  <c:v>4.3971507423123495E-2</c:v>
                </c:pt>
                <c:pt idx="6">
                  <c:v>4.2760681989244383E-2</c:v>
                </c:pt>
                <c:pt idx="7">
                  <c:v>4.2564331918885603E-2</c:v>
                </c:pt>
                <c:pt idx="8">
                  <c:v>3.3772212101709338E-2</c:v>
                </c:pt>
                <c:pt idx="9">
                  <c:v>2.8645293597896873E-2</c:v>
                </c:pt>
                <c:pt idx="10">
                  <c:v>0.32404306611543204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95251</xdr:rowOff>
    </xdr:from>
    <xdr:to>
      <xdr:col>16</xdr:col>
      <xdr:colOff>304799</xdr:colOff>
      <xdr:row>23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0.34322</cdr:y>
    </cdr:from>
    <cdr:to>
      <cdr:x>0.69792</cdr:x>
      <cdr:y>0.64407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3025" y="1543050"/>
          <a:ext cx="1847850" cy="135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2008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8,282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  <a:endParaRPr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0.34322</cdr:y>
    </cdr:from>
    <cdr:to>
      <cdr:x>0.69792</cdr:x>
      <cdr:y>0.64407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3025" y="1543050"/>
          <a:ext cx="1847850" cy="135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2015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9,167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  <a:endParaRPr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0.34142</cdr:y>
    </cdr:from>
    <cdr:to>
      <cdr:x>0.69792</cdr:x>
      <cdr:y>0.6709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6753" y="1333500"/>
          <a:ext cx="1605333" cy="1286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9,167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</a:p>
        <a:p xmlns:a="http://schemas.openxmlformats.org/drawingml/2006/main">
          <a:pPr algn="ctr"/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(2015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</xdr:row>
      <xdr:rowOff>161925</xdr:rowOff>
    </xdr:from>
    <xdr:to>
      <xdr:col>15</xdr:col>
      <xdr:colOff>133350</xdr:colOff>
      <xdr:row>21</xdr:row>
      <xdr:rowOff>67151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0.34142</cdr:y>
    </cdr:from>
    <cdr:to>
      <cdr:x>0.69792</cdr:x>
      <cdr:y>0.6709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6753" y="1333500"/>
          <a:ext cx="1605333" cy="1286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9,167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</a:p>
        <a:p xmlns:a="http://schemas.openxmlformats.org/drawingml/2006/main">
          <a:pPr algn="ctr"/>
          <a:r>
            <a:rPr lang="en-US" altLang="ja-JP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OPEC</a:t>
          </a:r>
          <a:r>
            <a:rPr lang="ja-JP" altLang="en-US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の割合</a:t>
          </a:r>
          <a:endParaRPr lang="en-US" altLang="ja-JP" sz="14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en-US" altLang="ja-JP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42.6</a:t>
          </a:r>
          <a:r>
            <a:rPr lang="ja-JP" altLang="en-US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14</xdr:col>
      <xdr:colOff>542925</xdr:colOff>
      <xdr:row>22</xdr:row>
      <xdr:rowOff>105251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0.34142</cdr:y>
    </cdr:from>
    <cdr:to>
      <cdr:x>0.69792</cdr:x>
      <cdr:y>0.6709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6753" y="1333500"/>
          <a:ext cx="1605333" cy="1286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9,167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</a:p>
        <a:p xmlns:a="http://schemas.openxmlformats.org/drawingml/2006/main">
          <a:pPr algn="ctr"/>
          <a:r>
            <a:rPr lang="en-US" altLang="ja-JP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OPEC</a:t>
          </a:r>
          <a:r>
            <a:rPr lang="ja-JP" altLang="en-US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の割合</a:t>
          </a:r>
          <a:endParaRPr lang="en-US" altLang="ja-JP" sz="14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en-US" altLang="ja-JP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42.6</a:t>
          </a:r>
          <a:r>
            <a:rPr lang="ja-JP" altLang="en-US" sz="14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14</xdr:col>
      <xdr:colOff>542925</xdr:colOff>
      <xdr:row>22</xdr:row>
      <xdr:rowOff>105251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0.29375</cdr:x>
      <cdr:y>0.34322</cdr:y>
    </cdr:from>
    <cdr:to>
      <cdr:x>0.69792</cdr:x>
      <cdr:y>0.64407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3025" y="1543050"/>
          <a:ext cx="1847850" cy="135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世界生産計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2015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/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9,167</a:t>
          </a: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万</a:t>
          </a:r>
          <a:r>
            <a:rPr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B/D</a:t>
          </a:r>
          <a:endParaRPr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14</xdr:col>
      <xdr:colOff>542925</xdr:colOff>
      <xdr:row>22</xdr:row>
      <xdr:rowOff>105251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0</xdr:rowOff>
    </xdr:from>
    <xdr:to>
      <xdr:col>14</xdr:col>
      <xdr:colOff>542925</xdr:colOff>
      <xdr:row>44</xdr:row>
      <xdr:rowOff>105251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D1" workbookViewId="0">
      <selection activeCell="S15" sqref="S15"/>
    </sheetView>
  </sheetViews>
  <sheetFormatPr defaultRowHeight="15.75" x14ac:dyDescent="0.15"/>
  <cols>
    <col min="1" max="1" width="30.625" style="1" customWidth="1"/>
    <col min="2" max="2" width="9.125" style="1" bestFit="1" customWidth="1"/>
    <col min="3" max="4" width="9" style="1"/>
    <col min="5" max="5" width="26.625" style="1" bestFit="1" customWidth="1"/>
    <col min="6" max="7" width="9.125" style="1" customWidth="1"/>
    <col min="8" max="16384" width="9" style="1"/>
  </cols>
  <sheetData>
    <row r="1" spans="1:8" x14ac:dyDescent="0.15">
      <c r="A1" s="1" t="s">
        <v>0</v>
      </c>
    </row>
    <row r="3" spans="1:8" x14ac:dyDescent="0.15">
      <c r="A3" s="1" t="s">
        <v>1</v>
      </c>
      <c r="B3" s="1" t="s">
        <v>76</v>
      </c>
      <c r="E3" s="1" t="s">
        <v>1</v>
      </c>
      <c r="F3" s="1" t="s">
        <v>88</v>
      </c>
      <c r="G3" s="1" t="s">
        <v>76</v>
      </c>
    </row>
    <row r="4" spans="1:8" x14ac:dyDescent="0.15">
      <c r="A4" s="1" t="s">
        <v>2</v>
      </c>
      <c r="B4" s="1">
        <v>12704</v>
      </c>
      <c r="D4" s="1">
        <v>1</v>
      </c>
      <c r="E4" s="1" t="s">
        <v>78</v>
      </c>
      <c r="F4" s="2">
        <f t="shared" ref="F4:F12" si="0">+G4/$G$21</f>
        <v>0.1310556228251028</v>
      </c>
      <c r="G4" s="1">
        <f>+B31</f>
        <v>12014</v>
      </c>
    </row>
    <row r="5" spans="1:8" x14ac:dyDescent="0.15">
      <c r="A5" s="1" t="s">
        <v>3</v>
      </c>
      <c r="B5" s="1">
        <v>4385</v>
      </c>
      <c r="D5" s="1">
        <v>2</v>
      </c>
      <c r="E5" s="1" t="s">
        <v>82</v>
      </c>
      <c r="F5" s="2">
        <f t="shared" si="0"/>
        <v>4.3972466756116983E-2</v>
      </c>
      <c r="G5" s="1">
        <f>+B27</f>
        <v>4031</v>
      </c>
    </row>
    <row r="6" spans="1:8" x14ac:dyDescent="0.15">
      <c r="A6" s="1" t="s">
        <v>4</v>
      </c>
      <c r="B6" s="1">
        <v>2588</v>
      </c>
      <c r="D6" s="1">
        <v>3</v>
      </c>
      <c r="E6" s="1" t="s">
        <v>83</v>
      </c>
      <c r="F6" s="2">
        <f t="shared" si="0"/>
        <v>4.2761614905477197E-2</v>
      </c>
      <c r="G6" s="1">
        <f>+B26</f>
        <v>3920</v>
      </c>
    </row>
    <row r="7" spans="1:8" x14ac:dyDescent="0.15">
      <c r="A7" s="1" t="s">
        <v>6</v>
      </c>
      <c r="B7" s="1">
        <v>637</v>
      </c>
      <c r="D7" s="1">
        <v>4</v>
      </c>
      <c r="E7" s="1" t="s">
        <v>168</v>
      </c>
      <c r="F7" s="2">
        <f t="shared" si="0"/>
        <v>4.2565260551319394E-2</v>
      </c>
      <c r="G7" s="1">
        <f>+B33</f>
        <v>3902</v>
      </c>
    </row>
    <row r="8" spans="1:8" x14ac:dyDescent="0.15">
      <c r="A8" s="1" t="s">
        <v>7</v>
      </c>
      <c r="B8" s="1">
        <v>2527</v>
      </c>
      <c r="D8" s="1">
        <v>5</v>
      </c>
      <c r="E8" s="1" t="s">
        <v>85</v>
      </c>
      <c r="F8" s="2">
        <f t="shared" si="0"/>
        <v>3.3772948915142195E-2</v>
      </c>
      <c r="G8" s="1">
        <f>+B28</f>
        <v>3096</v>
      </c>
    </row>
    <row r="9" spans="1:8" x14ac:dyDescent="0.15">
      <c r="A9" s="1" t="s">
        <v>8</v>
      </c>
      <c r="B9" s="1">
        <v>1008</v>
      </c>
      <c r="D9" s="1">
        <v>6</v>
      </c>
      <c r="E9" s="1" t="s">
        <v>86</v>
      </c>
      <c r="F9" s="2">
        <f t="shared" si="0"/>
        <v>2.8645918556577325E-2</v>
      </c>
      <c r="G9" s="1">
        <f>+B13</f>
        <v>2626</v>
      </c>
    </row>
    <row r="10" spans="1:8" x14ac:dyDescent="0.15">
      <c r="A10" s="5" t="s">
        <v>9</v>
      </c>
      <c r="B10" s="5">
        <v>543</v>
      </c>
      <c r="D10" s="1">
        <v>7</v>
      </c>
      <c r="E10" s="1" t="s">
        <v>93</v>
      </c>
      <c r="F10" s="2">
        <f t="shared" si="0"/>
        <v>2.5656968943286316E-2</v>
      </c>
      <c r="G10" s="1">
        <f>+B44</f>
        <v>2352</v>
      </c>
    </row>
    <row r="11" spans="1:8" x14ac:dyDescent="0.15">
      <c r="A11" s="1" t="s">
        <v>10</v>
      </c>
      <c r="B11" s="1">
        <v>113</v>
      </c>
      <c r="D11" s="1">
        <v>8</v>
      </c>
      <c r="E11" s="1" t="s">
        <v>94</v>
      </c>
      <c r="F11" s="2">
        <f t="shared" si="0"/>
        <v>8.0101667921152822E-2</v>
      </c>
      <c r="G11" s="1">
        <f>+B72-SUM(G4:G10)+B53+B42</f>
        <v>7343</v>
      </c>
      <c r="H11" s="8" t="s">
        <v>173</v>
      </c>
    </row>
    <row r="12" spans="1:8" x14ac:dyDescent="0.15">
      <c r="A12" s="1" t="s">
        <v>11</v>
      </c>
      <c r="B12" s="1">
        <v>110</v>
      </c>
      <c r="E12" s="1" t="s">
        <v>79</v>
      </c>
      <c r="F12" s="2">
        <f t="shared" si="0"/>
        <v>0.1197761560362601</v>
      </c>
      <c r="G12" s="1">
        <f>+B21</f>
        <v>10980</v>
      </c>
    </row>
    <row r="13" spans="1:8" x14ac:dyDescent="0.15">
      <c r="A13" s="5" t="s">
        <v>12</v>
      </c>
      <c r="B13" s="5">
        <v>2626</v>
      </c>
      <c r="E13" s="1" t="s">
        <v>161</v>
      </c>
      <c r="F13" s="2">
        <f>+G13/$G$21</f>
        <v>2.8231392697799739E-2</v>
      </c>
      <c r="G13" s="1">
        <f>+B6</f>
        <v>2588</v>
      </c>
    </row>
    <row r="14" spans="1:8" x14ac:dyDescent="0.15">
      <c r="A14" s="1" t="s">
        <v>13</v>
      </c>
      <c r="B14" s="1">
        <v>148</v>
      </c>
      <c r="E14" s="1" t="s">
        <v>165</v>
      </c>
      <c r="F14" s="2">
        <f>+G14/$G$21</f>
        <v>1.8206412060520774E-2</v>
      </c>
      <c r="G14" s="1">
        <f>+B18</f>
        <v>1669</v>
      </c>
    </row>
    <row r="15" spans="1:8" x14ac:dyDescent="0.15">
      <c r="A15" s="1" t="s">
        <v>15</v>
      </c>
      <c r="B15" s="1">
        <v>841</v>
      </c>
      <c r="E15" s="1" t="s">
        <v>175</v>
      </c>
      <c r="F15" s="2">
        <f>+G15/$G$21</f>
        <v>3.4416554853770549E-2</v>
      </c>
      <c r="G15" s="1">
        <f>+G33+G35+G38+G47+G55+G56+G60</f>
        <v>3155</v>
      </c>
      <c r="H15" s="1" t="s">
        <v>169</v>
      </c>
    </row>
    <row r="16" spans="1:8" x14ac:dyDescent="0.15">
      <c r="A16" s="1" t="s">
        <v>16</v>
      </c>
      <c r="B16" s="1">
        <v>158</v>
      </c>
      <c r="E16" s="1" t="s">
        <v>77</v>
      </c>
      <c r="F16" s="2">
        <f>+G16/$G$21</f>
        <v>0.13858253973448528</v>
      </c>
      <c r="G16" s="1">
        <f>+B4</f>
        <v>12704</v>
      </c>
    </row>
    <row r="17" spans="1:8" x14ac:dyDescent="0.15">
      <c r="A17" s="1" t="s">
        <v>17</v>
      </c>
      <c r="B17" s="1">
        <v>115</v>
      </c>
      <c r="E17" s="1" t="s">
        <v>87</v>
      </c>
      <c r="F17" s="2">
        <f>+G17/$G$21</f>
        <v>0.23225447524298851</v>
      </c>
      <c r="G17" s="1">
        <f>+B73-SUM(G12:G16)-B53-B42</f>
        <v>21291</v>
      </c>
      <c r="H17" s="8" t="s">
        <v>174</v>
      </c>
    </row>
    <row r="18" spans="1:8" x14ac:dyDescent="0.15">
      <c r="A18" s="1" t="s">
        <v>18</v>
      </c>
      <c r="B18" s="1">
        <v>1669</v>
      </c>
      <c r="F18" s="2"/>
    </row>
    <row r="19" spans="1:8" x14ac:dyDescent="0.15">
      <c r="A19" s="1" t="s">
        <v>19</v>
      </c>
      <c r="B19" s="1">
        <v>1948</v>
      </c>
    </row>
    <row r="20" spans="1:8" x14ac:dyDescent="0.15">
      <c r="A20" s="1" t="s">
        <v>20</v>
      </c>
      <c r="B20" s="1">
        <v>84</v>
      </c>
    </row>
    <row r="21" spans="1:8" x14ac:dyDescent="0.15">
      <c r="A21" s="1" t="s">
        <v>21</v>
      </c>
      <c r="B21" s="1">
        <v>10980</v>
      </c>
      <c r="F21" s="2">
        <f>SUM(F4:F11)</f>
        <v>0.42853246937417505</v>
      </c>
      <c r="G21" s="1">
        <f>SUM(G4:G18)</f>
        <v>91671</v>
      </c>
      <c r="H21" s="1">
        <f>+G21-B69</f>
        <v>1</v>
      </c>
    </row>
    <row r="22" spans="1:8" x14ac:dyDescent="0.15">
      <c r="A22" s="1" t="s">
        <v>22</v>
      </c>
      <c r="B22" s="1">
        <v>261</v>
      </c>
    </row>
    <row r="23" spans="1:8" x14ac:dyDescent="0.15">
      <c r="A23" s="1" t="s">
        <v>23</v>
      </c>
      <c r="B23" s="1">
        <v>965</v>
      </c>
      <c r="D23" s="1">
        <v>11</v>
      </c>
      <c r="E23" s="1" t="s">
        <v>4</v>
      </c>
      <c r="G23" s="1">
        <v>2588</v>
      </c>
    </row>
    <row r="24" spans="1:8" x14ac:dyDescent="0.15">
      <c r="A24" s="1" t="s">
        <v>24</v>
      </c>
      <c r="B24" s="1">
        <v>64</v>
      </c>
      <c r="D24" s="1">
        <v>12</v>
      </c>
      <c r="E24" s="1" t="s">
        <v>7</v>
      </c>
      <c r="G24" s="1">
        <v>2527</v>
      </c>
    </row>
    <row r="25" spans="1:8" x14ac:dyDescent="0.15">
      <c r="A25" s="1" t="s">
        <v>25</v>
      </c>
      <c r="B25" s="1">
        <v>378</v>
      </c>
      <c r="D25" s="1">
        <v>13</v>
      </c>
      <c r="E25" s="1" t="s">
        <v>46</v>
      </c>
      <c r="G25" s="1">
        <v>2352</v>
      </c>
    </row>
    <row r="26" spans="1:8" x14ac:dyDescent="0.15">
      <c r="A26" s="5" t="s">
        <v>27</v>
      </c>
      <c r="B26" s="5">
        <v>3920</v>
      </c>
      <c r="D26" s="1">
        <v>14</v>
      </c>
      <c r="E26" s="1" t="s">
        <v>19</v>
      </c>
      <c r="G26" s="1">
        <v>1948</v>
      </c>
    </row>
    <row r="27" spans="1:8" x14ac:dyDescent="0.15">
      <c r="A27" s="5" t="s">
        <v>28</v>
      </c>
      <c r="B27" s="5">
        <v>4031</v>
      </c>
      <c r="D27" s="1">
        <v>15</v>
      </c>
      <c r="E27" s="1" t="s">
        <v>31</v>
      </c>
      <c r="G27" s="1">
        <v>1898</v>
      </c>
    </row>
    <row r="28" spans="1:8" x14ac:dyDescent="0.15">
      <c r="A28" s="5" t="s">
        <v>29</v>
      </c>
      <c r="B28" s="5">
        <v>3096</v>
      </c>
      <c r="D28" s="1">
        <v>16</v>
      </c>
      <c r="E28" s="1" t="s">
        <v>39</v>
      </c>
      <c r="G28" s="1">
        <v>1826</v>
      </c>
    </row>
    <row r="29" spans="1:8" x14ac:dyDescent="0.15">
      <c r="A29" s="4" t="s">
        <v>30</v>
      </c>
      <c r="B29" s="4">
        <v>952</v>
      </c>
      <c r="D29" s="1">
        <v>17</v>
      </c>
      <c r="E29" s="1" t="s">
        <v>18</v>
      </c>
      <c r="G29" s="1">
        <v>1669</v>
      </c>
    </row>
    <row r="30" spans="1:8" x14ac:dyDescent="0.15">
      <c r="A30" s="5" t="s">
        <v>31</v>
      </c>
      <c r="B30" s="5">
        <v>1898</v>
      </c>
      <c r="D30" s="1">
        <v>18</v>
      </c>
      <c r="E30" s="1" t="s">
        <v>38</v>
      </c>
      <c r="G30" s="1">
        <v>1586</v>
      </c>
    </row>
    <row r="31" spans="1:8" x14ac:dyDescent="0.15">
      <c r="A31" s="5" t="s">
        <v>32</v>
      </c>
      <c r="B31" s="5">
        <v>12014</v>
      </c>
      <c r="D31" s="1">
        <v>19</v>
      </c>
      <c r="E31" s="1" t="s">
        <v>8</v>
      </c>
      <c r="G31" s="1">
        <v>1008</v>
      </c>
    </row>
    <row r="32" spans="1:8" x14ac:dyDescent="0.15">
      <c r="A32" s="1" t="s">
        <v>33</v>
      </c>
      <c r="B32" s="1">
        <v>27</v>
      </c>
      <c r="D32" s="1">
        <v>20</v>
      </c>
      <c r="E32" s="1" t="s">
        <v>23</v>
      </c>
      <c r="G32" s="1">
        <v>965</v>
      </c>
    </row>
    <row r="33" spans="1:7" x14ac:dyDescent="0.15">
      <c r="A33" s="5" t="s">
        <v>34</v>
      </c>
      <c r="B33" s="5">
        <v>3902</v>
      </c>
      <c r="D33" s="7">
        <v>21</v>
      </c>
      <c r="E33" s="7" t="s">
        <v>30</v>
      </c>
      <c r="F33" s="7"/>
      <c r="G33" s="7">
        <v>952</v>
      </c>
    </row>
    <row r="34" spans="1:7" x14ac:dyDescent="0.15">
      <c r="A34" s="1" t="s">
        <v>35</v>
      </c>
      <c r="B34" s="1">
        <v>47</v>
      </c>
      <c r="D34" s="1">
        <v>22</v>
      </c>
      <c r="E34" s="1" t="s">
        <v>55</v>
      </c>
      <c r="G34" s="1">
        <v>876</v>
      </c>
    </row>
    <row r="35" spans="1:7" x14ac:dyDescent="0.15">
      <c r="A35" s="1" t="s">
        <v>36</v>
      </c>
      <c r="B35" s="1">
        <v>212</v>
      </c>
      <c r="D35" s="7">
        <v>23</v>
      </c>
      <c r="E35" s="7" t="s">
        <v>15</v>
      </c>
      <c r="F35" s="7"/>
      <c r="G35" s="7">
        <v>841</v>
      </c>
    </row>
    <row r="36" spans="1:7" x14ac:dyDescent="0.15">
      <c r="A36" s="5" t="s">
        <v>38</v>
      </c>
      <c r="B36" s="5">
        <v>1586</v>
      </c>
      <c r="D36" s="1">
        <v>24</v>
      </c>
      <c r="E36" s="1" t="s">
        <v>56</v>
      </c>
      <c r="G36" s="1">
        <v>825</v>
      </c>
    </row>
    <row r="37" spans="1:7" x14ac:dyDescent="0.15">
      <c r="A37" s="5" t="s">
        <v>39</v>
      </c>
      <c r="B37" s="5">
        <v>1826</v>
      </c>
      <c r="D37" s="1">
        <v>25</v>
      </c>
      <c r="E37" s="1" t="s">
        <v>42</v>
      </c>
      <c r="G37" s="1">
        <v>723</v>
      </c>
    </row>
    <row r="38" spans="1:7" x14ac:dyDescent="0.15">
      <c r="A38" s="1" t="s">
        <v>40</v>
      </c>
      <c r="B38" s="1">
        <v>78</v>
      </c>
      <c r="D38" s="7">
        <v>26</v>
      </c>
      <c r="E38" s="7" t="s">
        <v>57</v>
      </c>
      <c r="F38" s="7"/>
      <c r="G38" s="7">
        <v>693</v>
      </c>
    </row>
    <row r="39" spans="1:7" x14ac:dyDescent="0.15">
      <c r="A39" s="1" t="s">
        <v>41</v>
      </c>
      <c r="B39" s="1">
        <v>277</v>
      </c>
      <c r="D39" s="1">
        <v>27</v>
      </c>
      <c r="E39" s="1" t="s">
        <v>6</v>
      </c>
      <c r="G39" s="1">
        <v>637</v>
      </c>
    </row>
    <row r="40" spans="1:7" x14ac:dyDescent="0.15">
      <c r="A40" s="1" t="s">
        <v>42</v>
      </c>
      <c r="B40" s="1">
        <v>723</v>
      </c>
      <c r="D40" s="1">
        <v>28</v>
      </c>
      <c r="E40" s="1" t="s">
        <v>9</v>
      </c>
      <c r="G40" s="1">
        <v>543</v>
      </c>
    </row>
    <row r="41" spans="1:7" x14ac:dyDescent="0.15">
      <c r="A41" s="1" t="s">
        <v>43</v>
      </c>
      <c r="B41" s="1">
        <v>289</v>
      </c>
      <c r="D41" s="1">
        <v>29</v>
      </c>
      <c r="E41" s="1" t="s">
        <v>58</v>
      </c>
      <c r="G41" s="1">
        <v>477</v>
      </c>
    </row>
    <row r="42" spans="1:7" x14ac:dyDescent="0.15">
      <c r="A42" s="1" t="s">
        <v>44</v>
      </c>
      <c r="B42" s="1">
        <v>233</v>
      </c>
      <c r="D42" s="1">
        <v>30</v>
      </c>
      <c r="E42" s="1" t="s">
        <v>45</v>
      </c>
      <c r="G42" s="1">
        <v>432</v>
      </c>
    </row>
    <row r="43" spans="1:7" x14ac:dyDescent="0.15">
      <c r="A43" s="5" t="s">
        <v>45</v>
      </c>
      <c r="B43" s="5">
        <v>432</v>
      </c>
      <c r="D43" s="1">
        <v>31</v>
      </c>
      <c r="E43" s="1" t="s">
        <v>52</v>
      </c>
      <c r="G43" s="1">
        <v>385</v>
      </c>
    </row>
    <row r="44" spans="1:7" x14ac:dyDescent="0.15">
      <c r="A44" s="5" t="s">
        <v>46</v>
      </c>
      <c r="B44" s="5">
        <v>2352</v>
      </c>
      <c r="D44" s="1">
        <v>32</v>
      </c>
      <c r="E44" s="1" t="s">
        <v>25</v>
      </c>
      <c r="G44" s="1">
        <v>378</v>
      </c>
    </row>
    <row r="45" spans="1:7" x14ac:dyDescent="0.15">
      <c r="A45" s="1" t="s">
        <v>47</v>
      </c>
      <c r="B45" s="1">
        <v>148</v>
      </c>
      <c r="D45" s="1">
        <v>33</v>
      </c>
      <c r="E45" s="1" t="s">
        <v>59</v>
      </c>
      <c r="G45" s="1">
        <v>362</v>
      </c>
    </row>
    <row r="46" spans="1:7" x14ac:dyDescent="0.15">
      <c r="A46" s="1" t="s">
        <v>48</v>
      </c>
      <c r="B46" s="1">
        <v>105</v>
      </c>
      <c r="D46" s="1">
        <v>34</v>
      </c>
      <c r="E46" s="1" t="s">
        <v>60</v>
      </c>
      <c r="G46" s="1">
        <v>292</v>
      </c>
    </row>
    <row r="47" spans="1:7" x14ac:dyDescent="0.15">
      <c r="A47" s="1" t="s">
        <v>49</v>
      </c>
      <c r="B47" s="1">
        <v>63</v>
      </c>
      <c r="D47" s="7">
        <v>35</v>
      </c>
      <c r="E47" s="7" t="s">
        <v>43</v>
      </c>
      <c r="F47" s="7"/>
      <c r="G47" s="7">
        <v>289</v>
      </c>
    </row>
    <row r="48" spans="1:7" x14ac:dyDescent="0.15">
      <c r="A48" s="1" t="s">
        <v>50</v>
      </c>
      <c r="B48" s="1">
        <v>264</v>
      </c>
      <c r="D48" s="1">
        <v>36</v>
      </c>
      <c r="E48" s="1" t="s">
        <v>41</v>
      </c>
      <c r="G48" s="1">
        <v>277</v>
      </c>
    </row>
    <row r="49" spans="1:7" x14ac:dyDescent="0.15">
      <c r="A49" s="1" t="s">
        <v>52</v>
      </c>
      <c r="B49" s="1">
        <v>385</v>
      </c>
      <c r="D49" s="1">
        <v>37</v>
      </c>
      <c r="E49" s="1" t="s">
        <v>50</v>
      </c>
      <c r="G49" s="1">
        <v>264</v>
      </c>
    </row>
    <row r="50" spans="1:7" x14ac:dyDescent="0.15">
      <c r="A50" s="1" t="s">
        <v>53</v>
      </c>
      <c r="B50" s="1">
        <v>127</v>
      </c>
      <c r="D50" s="1">
        <v>38</v>
      </c>
      <c r="E50" s="1" t="s">
        <v>22</v>
      </c>
      <c r="G50" s="1">
        <v>261</v>
      </c>
    </row>
    <row r="51" spans="1:7" x14ac:dyDescent="0.15">
      <c r="A51" s="1" t="s">
        <v>54</v>
      </c>
      <c r="B51" s="1">
        <v>4309</v>
      </c>
      <c r="D51" s="1">
        <v>39</v>
      </c>
      <c r="E51" s="1" t="s">
        <v>44</v>
      </c>
      <c r="G51" s="1">
        <v>233</v>
      </c>
    </row>
    <row r="52" spans="1:7" x14ac:dyDescent="0.15">
      <c r="A52" s="1" t="s">
        <v>55</v>
      </c>
      <c r="B52" s="1">
        <v>876</v>
      </c>
      <c r="D52" s="1">
        <v>40</v>
      </c>
      <c r="E52" s="1" t="s">
        <v>36</v>
      </c>
      <c r="G52" s="1">
        <v>212</v>
      </c>
    </row>
    <row r="53" spans="1:7" x14ac:dyDescent="0.15">
      <c r="A53" s="5" t="s">
        <v>56</v>
      </c>
      <c r="B53" s="5">
        <v>825</v>
      </c>
      <c r="D53" s="1">
        <v>41</v>
      </c>
      <c r="E53" s="1" t="s">
        <v>16</v>
      </c>
      <c r="G53" s="1">
        <v>158</v>
      </c>
    </row>
    <row r="54" spans="1:7" x14ac:dyDescent="0.15">
      <c r="A54" s="1" t="s">
        <v>57</v>
      </c>
      <c r="B54" s="1">
        <v>693</v>
      </c>
      <c r="D54" s="1">
        <v>42</v>
      </c>
      <c r="E54" s="1" t="s">
        <v>13</v>
      </c>
      <c r="G54" s="1">
        <v>148</v>
      </c>
    </row>
    <row r="55" spans="1:7" x14ac:dyDescent="0.15">
      <c r="A55" s="1" t="s">
        <v>58</v>
      </c>
      <c r="B55" s="1">
        <v>477</v>
      </c>
      <c r="D55" s="7">
        <v>43</v>
      </c>
      <c r="E55" s="7" t="s">
        <v>47</v>
      </c>
      <c r="F55" s="7"/>
      <c r="G55" s="7">
        <v>148</v>
      </c>
    </row>
    <row r="56" spans="1:7" x14ac:dyDescent="0.15">
      <c r="A56" s="1" t="s">
        <v>59</v>
      </c>
      <c r="B56" s="1">
        <v>362</v>
      </c>
      <c r="D56" s="7">
        <v>44</v>
      </c>
      <c r="E56" s="7" t="s">
        <v>53</v>
      </c>
      <c r="F56" s="7"/>
      <c r="G56" s="7">
        <v>127</v>
      </c>
    </row>
    <row r="57" spans="1:7" x14ac:dyDescent="0.15">
      <c r="A57" s="1" t="s">
        <v>60</v>
      </c>
      <c r="B57" s="1">
        <v>292</v>
      </c>
      <c r="D57" s="1">
        <v>45</v>
      </c>
      <c r="E57" s="1" t="s">
        <v>17</v>
      </c>
      <c r="G57" s="1">
        <v>115</v>
      </c>
    </row>
    <row r="58" spans="1:7" x14ac:dyDescent="0.15">
      <c r="D58" s="1">
        <v>46</v>
      </c>
      <c r="E58" s="1" t="s">
        <v>10</v>
      </c>
      <c r="G58" s="1">
        <v>113</v>
      </c>
    </row>
    <row r="59" spans="1:7" x14ac:dyDescent="0.15">
      <c r="D59" s="1">
        <v>47</v>
      </c>
      <c r="E59" s="1" t="s">
        <v>11</v>
      </c>
      <c r="G59" s="1">
        <v>110</v>
      </c>
    </row>
    <row r="60" spans="1:7" x14ac:dyDescent="0.15">
      <c r="A60" s="1" t="s">
        <v>5</v>
      </c>
      <c r="B60" s="1">
        <v>19676</v>
      </c>
      <c r="D60" s="7">
        <v>48</v>
      </c>
      <c r="E60" s="7" t="s">
        <v>48</v>
      </c>
      <c r="F60" s="7"/>
      <c r="G60" s="7">
        <v>105</v>
      </c>
    </row>
    <row r="61" spans="1:7" x14ac:dyDescent="0.15">
      <c r="A61" s="1" t="s">
        <v>14</v>
      </c>
      <c r="B61" s="1">
        <v>7712</v>
      </c>
      <c r="D61" s="1">
        <v>49</v>
      </c>
      <c r="E61" s="1" t="s">
        <v>20</v>
      </c>
      <c r="G61" s="1">
        <v>84</v>
      </c>
    </row>
    <row r="62" spans="1:7" x14ac:dyDescent="0.15">
      <c r="A62" s="1" t="s">
        <v>26</v>
      </c>
      <c r="B62" s="1">
        <v>17463</v>
      </c>
      <c r="D62" s="1">
        <v>50</v>
      </c>
      <c r="E62" s="1" t="s">
        <v>40</v>
      </c>
      <c r="G62" s="1">
        <v>78</v>
      </c>
    </row>
    <row r="63" spans="1:7" x14ac:dyDescent="0.15">
      <c r="A63" s="1" t="s">
        <v>37</v>
      </c>
      <c r="B63" s="1">
        <v>30098</v>
      </c>
      <c r="D63" s="1">
        <v>51</v>
      </c>
      <c r="E63" s="1" t="s">
        <v>24</v>
      </c>
      <c r="G63" s="1">
        <v>64</v>
      </c>
    </row>
    <row r="64" spans="1:7" x14ac:dyDescent="0.15">
      <c r="A64" s="1" t="s">
        <v>51</v>
      </c>
      <c r="B64" s="1">
        <v>8375</v>
      </c>
      <c r="D64" s="1">
        <v>52</v>
      </c>
      <c r="E64" s="1" t="s">
        <v>49</v>
      </c>
      <c r="G64" s="1">
        <v>63</v>
      </c>
    </row>
    <row r="65" spans="1:7" x14ac:dyDescent="0.15">
      <c r="A65" s="1" t="s">
        <v>61</v>
      </c>
      <c r="B65" s="1">
        <v>8346</v>
      </c>
      <c r="D65" s="1">
        <v>53</v>
      </c>
      <c r="E65" s="1" t="s">
        <v>35</v>
      </c>
      <c r="G65" s="1">
        <v>47</v>
      </c>
    </row>
    <row r="66" spans="1:7" x14ac:dyDescent="0.15">
      <c r="D66" s="1">
        <v>54</v>
      </c>
      <c r="E66" s="1" t="s">
        <v>33</v>
      </c>
      <c r="G66" s="1">
        <v>27</v>
      </c>
    </row>
    <row r="69" spans="1:7" x14ac:dyDescent="0.15">
      <c r="A69" s="1" t="s">
        <v>62</v>
      </c>
      <c r="B69" s="1">
        <v>91670</v>
      </c>
      <c r="C69" s="1">
        <f>+B10+B13+B26+B27+B28+B30+B31+B33+B36+B37+B43+B44</f>
        <v>38226</v>
      </c>
    </row>
    <row r="70" spans="1:7" x14ac:dyDescent="0.15">
      <c r="A70" s="1" t="s">
        <v>63</v>
      </c>
      <c r="B70" s="1">
        <v>23534</v>
      </c>
      <c r="C70" s="3">
        <f>(B72+B53+B42)/B69</f>
        <v>0.42853714410385074</v>
      </c>
      <c r="D70" s="1" t="s">
        <v>172</v>
      </c>
    </row>
    <row r="71" spans="1:7" x14ac:dyDescent="0.15">
      <c r="A71" s="1" t="s">
        <v>64</v>
      </c>
      <c r="B71" s="1">
        <v>68136</v>
      </c>
      <c r="C71" s="3">
        <f>(C69+B53)/B69</f>
        <v>0.42599541834842369</v>
      </c>
      <c r="D71" s="1" t="s">
        <v>171</v>
      </c>
    </row>
    <row r="72" spans="1:7" x14ac:dyDescent="0.15">
      <c r="A72" s="1" t="s">
        <v>65</v>
      </c>
      <c r="B72" s="1">
        <v>38226</v>
      </c>
      <c r="C72" s="3">
        <f>+B72/B69</f>
        <v>0.41699574560925057</v>
      </c>
      <c r="D72" s="1" t="s">
        <v>170</v>
      </c>
    </row>
    <row r="73" spans="1:7" x14ac:dyDescent="0.15">
      <c r="A73" s="1" t="s">
        <v>66</v>
      </c>
      <c r="B73" s="1">
        <v>53445</v>
      </c>
    </row>
    <row r="74" spans="1:7" x14ac:dyDescent="0.15">
      <c r="A74" s="1" t="s">
        <v>67</v>
      </c>
      <c r="B74" s="1">
        <v>1507</v>
      </c>
    </row>
    <row r="75" spans="1:7" x14ac:dyDescent="0.15">
      <c r="A75" s="1" t="s">
        <v>68</v>
      </c>
      <c r="B75" s="1">
        <v>13914</v>
      </c>
    </row>
    <row r="77" spans="1:7" x14ac:dyDescent="0.15">
      <c r="A77" s="1" t="s">
        <v>69</v>
      </c>
    </row>
    <row r="78" spans="1:7" x14ac:dyDescent="0.15">
      <c r="A78" s="1" t="s">
        <v>70</v>
      </c>
    </row>
    <row r="79" spans="1:7" x14ac:dyDescent="0.15">
      <c r="A79" s="1" t="s">
        <v>71</v>
      </c>
    </row>
    <row r="80" spans="1:7" x14ac:dyDescent="0.15">
      <c r="A80" s="1" t="s">
        <v>72</v>
      </c>
    </row>
    <row r="81" spans="1:1" x14ac:dyDescent="0.15">
      <c r="A81" s="1" t="s">
        <v>73</v>
      </c>
    </row>
    <row r="82" spans="1:1" x14ac:dyDescent="0.15">
      <c r="A82" s="1" t="s">
        <v>74</v>
      </c>
    </row>
    <row r="83" spans="1:1" x14ac:dyDescent="0.15">
      <c r="A83" s="1" t="s">
        <v>75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C1" workbookViewId="0">
      <selection activeCell="H13" sqref="H13"/>
    </sheetView>
  </sheetViews>
  <sheetFormatPr defaultRowHeight="15.75" x14ac:dyDescent="0.15"/>
  <cols>
    <col min="1" max="1" width="30.625" style="1" customWidth="1"/>
    <col min="2" max="2" width="9.125" style="1" bestFit="1" customWidth="1"/>
    <col min="3" max="4" width="9" style="1"/>
    <col min="5" max="5" width="26.625" style="1" bestFit="1" customWidth="1"/>
    <col min="6" max="7" width="9.125" style="1" customWidth="1"/>
    <col min="8" max="16384" width="9" style="1"/>
  </cols>
  <sheetData>
    <row r="1" spans="1:7" x14ac:dyDescent="0.15">
      <c r="A1" s="1" t="s">
        <v>0</v>
      </c>
    </row>
    <row r="3" spans="1:7" x14ac:dyDescent="0.15">
      <c r="A3" s="1" t="s">
        <v>1</v>
      </c>
      <c r="B3" s="1" t="s">
        <v>76</v>
      </c>
      <c r="E3" s="1" t="s">
        <v>1</v>
      </c>
      <c r="F3" s="1" t="s">
        <v>88</v>
      </c>
      <c r="G3" s="1" t="s">
        <v>76</v>
      </c>
    </row>
    <row r="4" spans="1:7" x14ac:dyDescent="0.15">
      <c r="A4" s="1" t="s">
        <v>2</v>
      </c>
      <c r="B4" s="1">
        <v>12704</v>
      </c>
      <c r="D4" s="1">
        <v>1</v>
      </c>
      <c r="E4" s="1" t="s">
        <v>78</v>
      </c>
      <c r="F4" s="2">
        <f t="shared" ref="F4:F12" si="0">+G4/$G$21</f>
        <v>0.12988669780314824</v>
      </c>
      <c r="G4" s="1">
        <f>+B31</f>
        <v>12014</v>
      </c>
    </row>
    <row r="5" spans="1:7" x14ac:dyDescent="0.15">
      <c r="A5" s="1" t="s">
        <v>3</v>
      </c>
      <c r="B5" s="1">
        <v>4385</v>
      </c>
      <c r="D5" s="1">
        <v>2</v>
      </c>
      <c r="E5" s="1" t="s">
        <v>82</v>
      </c>
      <c r="F5" s="2">
        <f t="shared" si="0"/>
        <v>4.3580262930288875E-2</v>
      </c>
      <c r="G5" s="1">
        <f>+B27</f>
        <v>4031</v>
      </c>
    </row>
    <row r="6" spans="1:7" x14ac:dyDescent="0.15">
      <c r="A6" s="1" t="s">
        <v>4</v>
      </c>
      <c r="B6" s="1">
        <v>2588</v>
      </c>
      <c r="D6" s="1">
        <v>3</v>
      </c>
      <c r="E6" s="1" t="s">
        <v>83</v>
      </c>
      <c r="F6" s="2">
        <f t="shared" si="0"/>
        <v>4.2380211036152915E-2</v>
      </c>
      <c r="G6" s="1">
        <f>+B26</f>
        <v>3920</v>
      </c>
    </row>
    <row r="7" spans="1:7" x14ac:dyDescent="0.15">
      <c r="A7" s="1" t="s">
        <v>6</v>
      </c>
      <c r="B7" s="1">
        <v>637</v>
      </c>
      <c r="D7" s="1">
        <v>4</v>
      </c>
      <c r="E7" s="1" t="s">
        <v>168</v>
      </c>
      <c r="F7" s="2">
        <f t="shared" si="0"/>
        <v>4.218560802629303E-2</v>
      </c>
      <c r="G7" s="1">
        <f>+B33</f>
        <v>3902</v>
      </c>
    </row>
    <row r="8" spans="1:7" x14ac:dyDescent="0.15">
      <c r="A8" s="1" t="s">
        <v>7</v>
      </c>
      <c r="B8" s="1">
        <v>2527</v>
      </c>
      <c r="D8" s="1">
        <v>5</v>
      </c>
      <c r="E8" s="1" t="s">
        <v>85</v>
      </c>
      <c r="F8" s="2">
        <f t="shared" si="0"/>
        <v>3.3471717695900363E-2</v>
      </c>
      <c r="G8" s="1">
        <f>+B28</f>
        <v>3096</v>
      </c>
    </row>
    <row r="9" spans="1:7" x14ac:dyDescent="0.15">
      <c r="A9" s="1" t="s">
        <v>8</v>
      </c>
      <c r="B9" s="1">
        <v>1008</v>
      </c>
      <c r="D9" s="1">
        <v>6</v>
      </c>
      <c r="E9" s="1" t="s">
        <v>86</v>
      </c>
      <c r="F9" s="2">
        <f t="shared" si="0"/>
        <v>2.8390416882892233E-2</v>
      </c>
      <c r="G9" s="1">
        <f>+B13</f>
        <v>2626</v>
      </c>
    </row>
    <row r="10" spans="1:7" x14ac:dyDescent="0.15">
      <c r="A10" s="5" t="s">
        <v>9</v>
      </c>
      <c r="B10" s="5">
        <v>543</v>
      </c>
      <c r="D10" s="1">
        <v>7</v>
      </c>
      <c r="E10" s="1" t="s">
        <v>93</v>
      </c>
      <c r="F10" s="2">
        <f t="shared" si="0"/>
        <v>2.5428126621691749E-2</v>
      </c>
      <c r="G10" s="1">
        <f>+B44</f>
        <v>2352</v>
      </c>
    </row>
    <row r="11" spans="1:7" x14ac:dyDescent="0.15">
      <c r="A11" s="1" t="s">
        <v>10</v>
      </c>
      <c r="B11" s="1">
        <v>113</v>
      </c>
      <c r="D11" s="1">
        <v>8</v>
      </c>
      <c r="E11" s="1" t="s">
        <v>94</v>
      </c>
      <c r="F11" s="2">
        <f t="shared" si="0"/>
        <v>7.686818889465491E-2</v>
      </c>
      <c r="G11" s="1">
        <f>+B71-SUM(G4:G10)+B53</f>
        <v>7110</v>
      </c>
    </row>
    <row r="12" spans="1:7" x14ac:dyDescent="0.15">
      <c r="A12" s="1" t="s">
        <v>11</v>
      </c>
      <c r="B12" s="1">
        <v>110</v>
      </c>
      <c r="E12" s="1" t="s">
        <v>79</v>
      </c>
      <c r="F12" s="2">
        <f t="shared" si="0"/>
        <v>0.11870783601453036</v>
      </c>
      <c r="G12" s="1">
        <f>+B21</f>
        <v>10980</v>
      </c>
    </row>
    <row r="13" spans="1:7" x14ac:dyDescent="0.15">
      <c r="A13" s="5" t="s">
        <v>12</v>
      </c>
      <c r="B13" s="5">
        <v>2626</v>
      </c>
      <c r="E13" s="1" t="s">
        <v>163</v>
      </c>
      <c r="F13" s="2">
        <f>+G13/$G$21</f>
        <v>2.7979588306521364E-2</v>
      </c>
      <c r="G13" s="1">
        <f>+B6</f>
        <v>2588</v>
      </c>
    </row>
    <row r="14" spans="1:7" x14ac:dyDescent="0.15">
      <c r="A14" s="1" t="s">
        <v>13</v>
      </c>
      <c r="B14" s="1">
        <v>148</v>
      </c>
      <c r="E14" s="1" t="s">
        <v>164</v>
      </c>
      <c r="F14" s="2">
        <f t="shared" ref="F14" si="1">+G14/$G$21</f>
        <v>2.7320100328662861E-2</v>
      </c>
      <c r="G14" s="1">
        <f>+B8</f>
        <v>2527</v>
      </c>
    </row>
    <row r="15" spans="1:7" x14ac:dyDescent="0.15">
      <c r="A15" s="1" t="s">
        <v>15</v>
      </c>
      <c r="B15" s="1">
        <v>841</v>
      </c>
      <c r="E15" s="1" t="s">
        <v>165</v>
      </c>
      <c r="F15" s="2">
        <f>+G15/$G$21</f>
        <v>1.8044023525341638E-2</v>
      </c>
      <c r="G15" s="1">
        <f>+B18</f>
        <v>1669</v>
      </c>
    </row>
    <row r="16" spans="1:7" x14ac:dyDescent="0.15">
      <c r="A16" s="1" t="s">
        <v>16</v>
      </c>
      <c r="B16" s="1">
        <v>158</v>
      </c>
      <c r="E16" s="1" t="s">
        <v>166</v>
      </c>
      <c r="F16" s="2">
        <f>+G16/$G$21</f>
        <v>1.0292336965922851E-2</v>
      </c>
      <c r="G16" s="1">
        <f>+B29</f>
        <v>952</v>
      </c>
    </row>
    <row r="17" spans="1:7" x14ac:dyDescent="0.15">
      <c r="A17" s="1" t="s">
        <v>17</v>
      </c>
      <c r="B17" s="1">
        <v>115</v>
      </c>
      <c r="E17" s="1" t="s">
        <v>167</v>
      </c>
      <c r="F17" s="2">
        <f>+G17/$G$21</f>
        <v>9.0922850717868875E-3</v>
      </c>
      <c r="G17" s="1">
        <f>+B15</f>
        <v>841</v>
      </c>
    </row>
    <row r="18" spans="1:7" x14ac:dyDescent="0.15">
      <c r="A18" s="1" t="s">
        <v>18</v>
      </c>
      <c r="B18" s="1">
        <v>1669</v>
      </c>
      <c r="E18" s="1" t="s">
        <v>95</v>
      </c>
      <c r="F18" s="2">
        <f>+G18/$G$21</f>
        <v>0.22902612004843453</v>
      </c>
      <c r="G18" s="1">
        <f>+B72-G12-G13-G14-G15-G16-G17-G19</f>
        <v>21184</v>
      </c>
    </row>
    <row r="19" spans="1:7" x14ac:dyDescent="0.15">
      <c r="A19" s="1" t="s">
        <v>19</v>
      </c>
      <c r="B19" s="1">
        <v>1948</v>
      </c>
      <c r="E19" s="1" t="s">
        <v>77</v>
      </c>
      <c r="F19" s="2">
        <f>+G19/$G$21</f>
        <v>0.1373464798477772</v>
      </c>
      <c r="G19" s="1">
        <f>+B4</f>
        <v>12704</v>
      </c>
    </row>
    <row r="20" spans="1:7" x14ac:dyDescent="0.15">
      <c r="A20" s="1" t="s">
        <v>20</v>
      </c>
      <c r="B20" s="1">
        <v>84</v>
      </c>
    </row>
    <row r="21" spans="1:7" x14ac:dyDescent="0.15">
      <c r="A21" s="1" t="s">
        <v>21</v>
      </c>
      <c r="B21" s="1">
        <v>10980</v>
      </c>
      <c r="F21" s="2">
        <f>SUM(F4:F11)</f>
        <v>0.42219122989102231</v>
      </c>
      <c r="G21" s="1">
        <f>SUM(G4:G19)</f>
        <v>92496</v>
      </c>
    </row>
    <row r="22" spans="1:7" x14ac:dyDescent="0.15">
      <c r="A22" s="1" t="s">
        <v>22</v>
      </c>
      <c r="B22" s="1">
        <v>261</v>
      </c>
    </row>
    <row r="23" spans="1:7" x14ac:dyDescent="0.15">
      <c r="A23" s="1" t="s">
        <v>23</v>
      </c>
      <c r="B23" s="1">
        <v>965</v>
      </c>
      <c r="D23" s="1">
        <v>11</v>
      </c>
      <c r="E23" s="1" t="s">
        <v>4</v>
      </c>
      <c r="G23" s="1">
        <v>2588</v>
      </c>
    </row>
    <row r="24" spans="1:7" x14ac:dyDescent="0.15">
      <c r="A24" s="1" t="s">
        <v>24</v>
      </c>
      <c r="B24" s="1">
        <v>64</v>
      </c>
      <c r="D24" s="1">
        <v>12</v>
      </c>
      <c r="E24" s="1" t="s">
        <v>7</v>
      </c>
      <c r="G24" s="1">
        <v>2527</v>
      </c>
    </row>
    <row r="25" spans="1:7" x14ac:dyDescent="0.15">
      <c r="A25" s="1" t="s">
        <v>25</v>
      </c>
      <c r="B25" s="1">
        <v>378</v>
      </c>
      <c r="D25" s="1">
        <v>13</v>
      </c>
      <c r="E25" s="1" t="s">
        <v>46</v>
      </c>
      <c r="G25" s="1">
        <v>2352</v>
      </c>
    </row>
    <row r="26" spans="1:7" x14ac:dyDescent="0.15">
      <c r="A26" s="5" t="s">
        <v>27</v>
      </c>
      <c r="B26" s="5">
        <v>3920</v>
      </c>
      <c r="D26" s="1">
        <v>14</v>
      </c>
      <c r="E26" s="1" t="s">
        <v>19</v>
      </c>
      <c r="G26" s="1">
        <v>1948</v>
      </c>
    </row>
    <row r="27" spans="1:7" x14ac:dyDescent="0.15">
      <c r="A27" s="5" t="s">
        <v>28</v>
      </c>
      <c r="B27" s="5">
        <v>4031</v>
      </c>
      <c r="D27" s="1">
        <v>15</v>
      </c>
      <c r="E27" s="1" t="s">
        <v>31</v>
      </c>
      <c r="G27" s="1">
        <v>1898</v>
      </c>
    </row>
    <row r="28" spans="1:7" x14ac:dyDescent="0.15">
      <c r="A28" s="5" t="s">
        <v>29</v>
      </c>
      <c r="B28" s="5">
        <v>3096</v>
      </c>
      <c r="D28" s="1">
        <v>16</v>
      </c>
      <c r="E28" s="1" t="s">
        <v>39</v>
      </c>
      <c r="G28" s="1">
        <v>1826</v>
      </c>
    </row>
    <row r="29" spans="1:7" x14ac:dyDescent="0.15">
      <c r="A29" s="4" t="s">
        <v>30</v>
      </c>
      <c r="B29" s="4">
        <v>952</v>
      </c>
      <c r="D29" s="1">
        <v>17</v>
      </c>
      <c r="E29" s="1" t="s">
        <v>18</v>
      </c>
      <c r="G29" s="1">
        <v>1669</v>
      </c>
    </row>
    <row r="30" spans="1:7" x14ac:dyDescent="0.15">
      <c r="A30" s="5" t="s">
        <v>31</v>
      </c>
      <c r="B30" s="5">
        <v>1898</v>
      </c>
      <c r="D30" s="1">
        <v>18</v>
      </c>
      <c r="E30" s="1" t="s">
        <v>38</v>
      </c>
      <c r="G30" s="1">
        <v>1586</v>
      </c>
    </row>
    <row r="31" spans="1:7" x14ac:dyDescent="0.15">
      <c r="A31" s="5" t="s">
        <v>32</v>
      </c>
      <c r="B31" s="5">
        <v>12014</v>
      </c>
      <c r="D31" s="1">
        <v>19</v>
      </c>
      <c r="E31" s="1" t="s">
        <v>8</v>
      </c>
      <c r="G31" s="1">
        <v>1008</v>
      </c>
    </row>
    <row r="32" spans="1:7" x14ac:dyDescent="0.15">
      <c r="A32" s="1" t="s">
        <v>33</v>
      </c>
      <c r="B32" s="1">
        <v>27</v>
      </c>
      <c r="D32" s="1">
        <v>20</v>
      </c>
      <c r="E32" s="1" t="s">
        <v>23</v>
      </c>
      <c r="G32" s="1">
        <v>965</v>
      </c>
    </row>
    <row r="33" spans="1:7" x14ac:dyDescent="0.15">
      <c r="A33" s="5" t="s">
        <v>34</v>
      </c>
      <c r="B33" s="5">
        <v>3902</v>
      </c>
      <c r="D33" s="1">
        <v>21</v>
      </c>
      <c r="E33" s="1" t="s">
        <v>30</v>
      </c>
      <c r="G33" s="1">
        <v>952</v>
      </c>
    </row>
    <row r="34" spans="1:7" x14ac:dyDescent="0.15">
      <c r="A34" s="1" t="s">
        <v>35</v>
      </c>
      <c r="B34" s="1">
        <v>47</v>
      </c>
      <c r="D34" s="1">
        <v>22</v>
      </c>
      <c r="E34" s="1" t="s">
        <v>55</v>
      </c>
      <c r="G34" s="1">
        <v>876</v>
      </c>
    </row>
    <row r="35" spans="1:7" x14ac:dyDescent="0.15">
      <c r="A35" s="1" t="s">
        <v>36</v>
      </c>
      <c r="B35" s="1">
        <v>212</v>
      </c>
      <c r="D35" s="1">
        <v>23</v>
      </c>
      <c r="E35" s="1" t="s">
        <v>15</v>
      </c>
      <c r="G35" s="1">
        <v>841</v>
      </c>
    </row>
    <row r="36" spans="1:7" x14ac:dyDescent="0.15">
      <c r="A36" s="5" t="s">
        <v>38</v>
      </c>
      <c r="B36" s="5">
        <v>1586</v>
      </c>
      <c r="D36" s="1">
        <v>24</v>
      </c>
      <c r="E36" s="1" t="s">
        <v>56</v>
      </c>
      <c r="G36" s="1">
        <v>825</v>
      </c>
    </row>
    <row r="37" spans="1:7" x14ac:dyDescent="0.15">
      <c r="A37" s="5" t="s">
        <v>39</v>
      </c>
      <c r="B37" s="5">
        <v>1826</v>
      </c>
      <c r="D37" s="1">
        <v>25</v>
      </c>
      <c r="E37" s="1" t="s">
        <v>42</v>
      </c>
      <c r="G37" s="1">
        <v>723</v>
      </c>
    </row>
    <row r="38" spans="1:7" x14ac:dyDescent="0.15">
      <c r="A38" s="1" t="s">
        <v>40</v>
      </c>
      <c r="B38" s="1">
        <v>78</v>
      </c>
      <c r="D38" s="1">
        <v>26</v>
      </c>
      <c r="E38" s="1" t="s">
        <v>57</v>
      </c>
      <c r="G38" s="1">
        <v>693</v>
      </c>
    </row>
    <row r="39" spans="1:7" x14ac:dyDescent="0.15">
      <c r="A39" s="1" t="s">
        <v>41</v>
      </c>
      <c r="B39" s="1">
        <v>277</v>
      </c>
      <c r="D39" s="1">
        <v>27</v>
      </c>
      <c r="E39" s="1" t="s">
        <v>6</v>
      </c>
      <c r="G39" s="1">
        <v>637</v>
      </c>
    </row>
    <row r="40" spans="1:7" x14ac:dyDescent="0.15">
      <c r="A40" s="1" t="s">
        <v>42</v>
      </c>
      <c r="B40" s="1">
        <v>723</v>
      </c>
      <c r="D40" s="1">
        <v>28</v>
      </c>
      <c r="E40" s="1" t="s">
        <v>9</v>
      </c>
      <c r="G40" s="1">
        <v>543</v>
      </c>
    </row>
    <row r="41" spans="1:7" x14ac:dyDescent="0.15">
      <c r="A41" s="1" t="s">
        <v>43</v>
      </c>
      <c r="B41" s="1">
        <v>289</v>
      </c>
      <c r="D41" s="1">
        <v>29</v>
      </c>
      <c r="E41" s="1" t="s">
        <v>58</v>
      </c>
      <c r="G41" s="1">
        <v>477</v>
      </c>
    </row>
    <row r="42" spans="1:7" x14ac:dyDescent="0.15">
      <c r="A42" s="1" t="s">
        <v>44</v>
      </c>
      <c r="B42" s="1">
        <v>233</v>
      </c>
      <c r="D42" s="1">
        <v>30</v>
      </c>
      <c r="E42" s="1" t="s">
        <v>45</v>
      </c>
      <c r="G42" s="1">
        <v>432</v>
      </c>
    </row>
    <row r="43" spans="1:7" x14ac:dyDescent="0.15">
      <c r="A43" s="5" t="s">
        <v>45</v>
      </c>
      <c r="B43" s="5">
        <v>432</v>
      </c>
      <c r="D43" s="1">
        <v>31</v>
      </c>
      <c r="E43" s="1" t="s">
        <v>52</v>
      </c>
      <c r="G43" s="1">
        <v>385</v>
      </c>
    </row>
    <row r="44" spans="1:7" x14ac:dyDescent="0.15">
      <c r="A44" s="5" t="s">
        <v>46</v>
      </c>
      <c r="B44" s="5">
        <v>2352</v>
      </c>
      <c r="D44" s="1">
        <v>32</v>
      </c>
      <c r="E44" s="1" t="s">
        <v>25</v>
      </c>
      <c r="G44" s="1">
        <v>378</v>
      </c>
    </row>
    <row r="45" spans="1:7" x14ac:dyDescent="0.15">
      <c r="A45" s="1" t="s">
        <v>47</v>
      </c>
      <c r="B45" s="1">
        <v>148</v>
      </c>
      <c r="D45" s="1">
        <v>33</v>
      </c>
      <c r="E45" s="1" t="s">
        <v>59</v>
      </c>
      <c r="G45" s="1">
        <v>362</v>
      </c>
    </row>
    <row r="46" spans="1:7" x14ac:dyDescent="0.15">
      <c r="A46" s="1" t="s">
        <v>48</v>
      </c>
      <c r="B46" s="1">
        <v>105</v>
      </c>
      <c r="D46" s="1">
        <v>34</v>
      </c>
      <c r="E46" s="1" t="s">
        <v>60</v>
      </c>
      <c r="G46" s="1">
        <v>292</v>
      </c>
    </row>
    <row r="47" spans="1:7" x14ac:dyDescent="0.15">
      <c r="A47" s="1" t="s">
        <v>49</v>
      </c>
      <c r="B47" s="1">
        <v>63</v>
      </c>
      <c r="D47" s="1">
        <v>35</v>
      </c>
      <c r="E47" s="1" t="s">
        <v>43</v>
      </c>
      <c r="G47" s="1">
        <v>289</v>
      </c>
    </row>
    <row r="48" spans="1:7" x14ac:dyDescent="0.15">
      <c r="A48" s="1" t="s">
        <v>50</v>
      </c>
      <c r="B48" s="1">
        <v>264</v>
      </c>
      <c r="D48" s="1">
        <v>36</v>
      </c>
      <c r="E48" s="1" t="s">
        <v>41</v>
      </c>
      <c r="G48" s="1">
        <v>277</v>
      </c>
    </row>
    <row r="49" spans="1:7" x14ac:dyDescent="0.15">
      <c r="A49" s="1" t="s">
        <v>52</v>
      </c>
      <c r="B49" s="1">
        <v>385</v>
      </c>
      <c r="D49" s="1">
        <v>37</v>
      </c>
      <c r="E49" s="1" t="s">
        <v>50</v>
      </c>
      <c r="G49" s="1">
        <v>264</v>
      </c>
    </row>
    <row r="50" spans="1:7" x14ac:dyDescent="0.15">
      <c r="A50" s="1" t="s">
        <v>53</v>
      </c>
      <c r="B50" s="1">
        <v>127</v>
      </c>
      <c r="D50" s="1">
        <v>38</v>
      </c>
      <c r="E50" s="1" t="s">
        <v>22</v>
      </c>
      <c r="G50" s="1">
        <v>261</v>
      </c>
    </row>
    <row r="51" spans="1:7" x14ac:dyDescent="0.15">
      <c r="A51" s="1" t="s">
        <v>54</v>
      </c>
      <c r="B51" s="1">
        <v>4309</v>
      </c>
      <c r="D51" s="1">
        <v>39</v>
      </c>
      <c r="E51" s="1" t="s">
        <v>44</v>
      </c>
      <c r="G51" s="1">
        <v>233</v>
      </c>
    </row>
    <row r="52" spans="1:7" x14ac:dyDescent="0.15">
      <c r="A52" s="1" t="s">
        <v>55</v>
      </c>
      <c r="B52" s="1">
        <v>876</v>
      </c>
      <c r="D52" s="1">
        <v>40</v>
      </c>
      <c r="E52" s="1" t="s">
        <v>36</v>
      </c>
      <c r="G52" s="1">
        <v>212</v>
      </c>
    </row>
    <row r="53" spans="1:7" x14ac:dyDescent="0.15">
      <c r="A53" s="5" t="s">
        <v>56</v>
      </c>
      <c r="B53" s="5">
        <v>825</v>
      </c>
      <c r="D53" s="1">
        <v>41</v>
      </c>
      <c r="E53" s="1" t="s">
        <v>16</v>
      </c>
      <c r="G53" s="1">
        <v>158</v>
      </c>
    </row>
    <row r="54" spans="1:7" x14ac:dyDescent="0.15">
      <c r="A54" s="1" t="s">
        <v>57</v>
      </c>
      <c r="B54" s="1">
        <v>693</v>
      </c>
      <c r="D54" s="1">
        <v>42</v>
      </c>
      <c r="E54" s="1" t="s">
        <v>13</v>
      </c>
      <c r="G54" s="1">
        <v>148</v>
      </c>
    </row>
    <row r="55" spans="1:7" x14ac:dyDescent="0.15">
      <c r="A55" s="1" t="s">
        <v>58</v>
      </c>
      <c r="B55" s="1">
        <v>477</v>
      </c>
      <c r="D55" s="1">
        <v>43</v>
      </c>
      <c r="E55" s="1" t="s">
        <v>47</v>
      </c>
      <c r="G55" s="1">
        <v>148</v>
      </c>
    </row>
    <row r="56" spans="1:7" x14ac:dyDescent="0.15">
      <c r="A56" s="1" t="s">
        <v>59</v>
      </c>
      <c r="B56" s="1">
        <v>362</v>
      </c>
      <c r="D56" s="1">
        <v>44</v>
      </c>
      <c r="E56" s="1" t="s">
        <v>53</v>
      </c>
      <c r="G56" s="1">
        <v>127</v>
      </c>
    </row>
    <row r="57" spans="1:7" x14ac:dyDescent="0.15">
      <c r="A57" s="1" t="s">
        <v>60</v>
      </c>
      <c r="B57" s="1">
        <v>292</v>
      </c>
      <c r="D57" s="1">
        <v>45</v>
      </c>
      <c r="E57" s="1" t="s">
        <v>17</v>
      </c>
      <c r="G57" s="1">
        <v>115</v>
      </c>
    </row>
    <row r="58" spans="1:7" x14ac:dyDescent="0.15">
      <c r="D58" s="1">
        <v>46</v>
      </c>
      <c r="E58" s="1" t="s">
        <v>10</v>
      </c>
      <c r="G58" s="1">
        <v>113</v>
      </c>
    </row>
    <row r="59" spans="1:7" x14ac:dyDescent="0.15">
      <c r="D59" s="1">
        <v>47</v>
      </c>
      <c r="E59" s="1" t="s">
        <v>11</v>
      </c>
      <c r="G59" s="1">
        <v>110</v>
      </c>
    </row>
    <row r="60" spans="1:7" x14ac:dyDescent="0.15">
      <c r="A60" s="1" t="s">
        <v>5</v>
      </c>
      <c r="B60" s="1">
        <v>19676</v>
      </c>
      <c r="D60" s="1">
        <v>48</v>
      </c>
      <c r="E60" s="1" t="s">
        <v>48</v>
      </c>
      <c r="G60" s="1">
        <v>105</v>
      </c>
    </row>
    <row r="61" spans="1:7" x14ac:dyDescent="0.15">
      <c r="A61" s="1" t="s">
        <v>14</v>
      </c>
      <c r="B61" s="1">
        <v>7712</v>
      </c>
      <c r="D61" s="1">
        <v>49</v>
      </c>
      <c r="E61" s="1" t="s">
        <v>20</v>
      </c>
      <c r="G61" s="1">
        <v>84</v>
      </c>
    </row>
    <row r="62" spans="1:7" x14ac:dyDescent="0.15">
      <c r="A62" s="1" t="s">
        <v>26</v>
      </c>
      <c r="B62" s="1">
        <v>17463</v>
      </c>
      <c r="D62" s="1">
        <v>50</v>
      </c>
      <c r="E62" s="1" t="s">
        <v>40</v>
      </c>
      <c r="G62" s="1">
        <v>78</v>
      </c>
    </row>
    <row r="63" spans="1:7" x14ac:dyDescent="0.15">
      <c r="A63" s="1" t="s">
        <v>37</v>
      </c>
      <c r="B63" s="1">
        <v>30098</v>
      </c>
      <c r="D63" s="1">
        <v>51</v>
      </c>
      <c r="E63" s="1" t="s">
        <v>24</v>
      </c>
      <c r="G63" s="1">
        <v>64</v>
      </c>
    </row>
    <row r="64" spans="1:7" x14ac:dyDescent="0.15">
      <c r="A64" s="1" t="s">
        <v>51</v>
      </c>
      <c r="B64" s="1">
        <v>8375</v>
      </c>
      <c r="D64" s="1">
        <v>52</v>
      </c>
      <c r="E64" s="1" t="s">
        <v>49</v>
      </c>
      <c r="G64" s="1">
        <v>63</v>
      </c>
    </row>
    <row r="65" spans="1:7" x14ac:dyDescent="0.15">
      <c r="A65" s="1" t="s">
        <v>61</v>
      </c>
      <c r="B65" s="1">
        <v>8346</v>
      </c>
      <c r="D65" s="1">
        <v>53</v>
      </c>
      <c r="E65" s="1" t="s">
        <v>35</v>
      </c>
      <c r="G65" s="1">
        <v>47</v>
      </c>
    </row>
    <row r="66" spans="1:7" x14ac:dyDescent="0.15">
      <c r="D66" s="1">
        <v>54</v>
      </c>
      <c r="E66" s="1" t="s">
        <v>33</v>
      </c>
      <c r="G66" s="1">
        <v>27</v>
      </c>
    </row>
    <row r="68" spans="1:7" x14ac:dyDescent="0.15">
      <c r="A68" s="1" t="s">
        <v>62</v>
      </c>
      <c r="B68" s="1">
        <v>91670</v>
      </c>
      <c r="C68" s="1">
        <f>+B10+B13+B26+B27+B28+B30+B31+B33+B36+B37+B43+B44</f>
        <v>38226</v>
      </c>
    </row>
    <row r="69" spans="1:7" x14ac:dyDescent="0.15">
      <c r="A69" s="1" t="s">
        <v>63</v>
      </c>
      <c r="B69" s="1">
        <v>23534</v>
      </c>
      <c r="C69" s="1">
        <f>+B71-C68</f>
        <v>0</v>
      </c>
    </row>
    <row r="70" spans="1:7" x14ac:dyDescent="0.15">
      <c r="A70" s="1" t="s">
        <v>64</v>
      </c>
      <c r="B70" s="1">
        <v>68136</v>
      </c>
      <c r="C70" s="3">
        <f>(C68+B53)/B68</f>
        <v>0.42599541834842369</v>
      </c>
    </row>
    <row r="71" spans="1:7" x14ac:dyDescent="0.15">
      <c r="A71" s="1" t="s">
        <v>65</v>
      </c>
      <c r="B71" s="1">
        <v>38226</v>
      </c>
      <c r="C71" s="3">
        <f>+B71/B68</f>
        <v>0.41699574560925057</v>
      </c>
    </row>
    <row r="72" spans="1:7" x14ac:dyDescent="0.15">
      <c r="A72" s="1" t="s">
        <v>66</v>
      </c>
      <c r="B72" s="1">
        <v>53445</v>
      </c>
    </row>
    <row r="73" spans="1:7" x14ac:dyDescent="0.15">
      <c r="A73" s="1" t="s">
        <v>67</v>
      </c>
      <c r="B73" s="1">
        <v>1507</v>
      </c>
    </row>
    <row r="74" spans="1:7" x14ac:dyDescent="0.15">
      <c r="A74" s="1" t="s">
        <v>68</v>
      </c>
      <c r="B74" s="1">
        <v>13914</v>
      </c>
    </row>
    <row r="76" spans="1:7" x14ac:dyDescent="0.15">
      <c r="A76" s="1" t="s">
        <v>69</v>
      </c>
    </row>
    <row r="77" spans="1:7" x14ac:dyDescent="0.15">
      <c r="A77" s="1" t="s">
        <v>70</v>
      </c>
    </row>
    <row r="78" spans="1:7" x14ac:dyDescent="0.15">
      <c r="A78" s="1" t="s">
        <v>71</v>
      </c>
    </row>
    <row r="79" spans="1:7" x14ac:dyDescent="0.15">
      <c r="A79" s="1" t="s">
        <v>72</v>
      </c>
    </row>
    <row r="80" spans="1:7" x14ac:dyDescent="0.15">
      <c r="A80" s="1" t="s">
        <v>73</v>
      </c>
    </row>
    <row r="81" spans="1:1" x14ac:dyDescent="0.15">
      <c r="A81" s="1" t="s">
        <v>74</v>
      </c>
    </row>
    <row r="82" spans="1:1" x14ac:dyDescent="0.15">
      <c r="A82" s="1" t="s">
        <v>75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C1" workbookViewId="0">
      <selection activeCell="K27" sqref="K27"/>
    </sheetView>
  </sheetViews>
  <sheetFormatPr defaultRowHeight="15.75" x14ac:dyDescent="0.15"/>
  <cols>
    <col min="1" max="1" width="30.625" style="1" customWidth="1"/>
    <col min="2" max="2" width="9.125" style="1" bestFit="1" customWidth="1"/>
    <col min="3" max="4" width="9" style="1"/>
    <col min="5" max="5" width="26.625" style="1" bestFit="1" customWidth="1"/>
    <col min="6" max="7" width="9.125" style="1" customWidth="1"/>
    <col min="8" max="16384" width="9" style="1"/>
  </cols>
  <sheetData>
    <row r="1" spans="1:7" x14ac:dyDescent="0.15">
      <c r="A1" s="1" t="s">
        <v>0</v>
      </c>
    </row>
    <row r="3" spans="1:7" x14ac:dyDescent="0.15">
      <c r="A3" s="1" t="s">
        <v>1</v>
      </c>
      <c r="B3" s="1" t="s">
        <v>76</v>
      </c>
      <c r="E3" s="1" t="s">
        <v>1</v>
      </c>
      <c r="F3" s="1" t="s">
        <v>88</v>
      </c>
      <c r="G3" s="1" t="s">
        <v>76</v>
      </c>
    </row>
    <row r="4" spans="1:7" x14ac:dyDescent="0.15">
      <c r="A4" s="1" t="s">
        <v>2</v>
      </c>
      <c r="B4" s="1">
        <v>12704</v>
      </c>
      <c r="D4" s="1">
        <v>1</v>
      </c>
      <c r="E4" s="1" t="s">
        <v>78</v>
      </c>
      <c r="F4" s="2">
        <f>+G4/$G$16</f>
        <v>0.1310556228251028</v>
      </c>
      <c r="G4" s="1">
        <f>+B31</f>
        <v>12014</v>
      </c>
    </row>
    <row r="5" spans="1:7" x14ac:dyDescent="0.15">
      <c r="A5" s="1" t="s">
        <v>3</v>
      </c>
      <c r="B5" s="1">
        <v>4385</v>
      </c>
      <c r="D5" s="1">
        <v>2</v>
      </c>
      <c r="E5" s="1" t="s">
        <v>91</v>
      </c>
      <c r="F5" s="2">
        <f t="shared" ref="F5:F14" si="0">+G5/$G$16</f>
        <v>4.3972466756116983E-2</v>
      </c>
      <c r="G5" s="1">
        <f>+B27</f>
        <v>4031</v>
      </c>
    </row>
    <row r="6" spans="1:7" x14ac:dyDescent="0.15">
      <c r="A6" s="1" t="s">
        <v>4</v>
      </c>
      <c r="B6" s="1">
        <v>2588</v>
      </c>
      <c r="D6" s="1">
        <v>3</v>
      </c>
      <c r="E6" s="1" t="s">
        <v>90</v>
      </c>
      <c r="F6" s="2">
        <f t="shared" si="0"/>
        <v>4.2761614905477197E-2</v>
      </c>
      <c r="G6" s="1">
        <f>+B26</f>
        <v>3920</v>
      </c>
    </row>
    <row r="7" spans="1:7" x14ac:dyDescent="0.15">
      <c r="A7" s="1" t="s">
        <v>6</v>
      </c>
      <c r="B7" s="1">
        <v>637</v>
      </c>
      <c r="D7" s="1">
        <v>4</v>
      </c>
      <c r="E7" s="1" t="s">
        <v>84</v>
      </c>
      <c r="F7" s="2">
        <f t="shared" si="0"/>
        <v>4.2565260551319394E-2</v>
      </c>
      <c r="G7" s="1">
        <f>+B33</f>
        <v>3902</v>
      </c>
    </row>
    <row r="8" spans="1:7" x14ac:dyDescent="0.15">
      <c r="A8" s="1" t="s">
        <v>7</v>
      </c>
      <c r="B8" s="1">
        <v>2527</v>
      </c>
      <c r="D8" s="1">
        <v>5</v>
      </c>
      <c r="E8" s="1" t="s">
        <v>85</v>
      </c>
      <c r="F8" s="2">
        <f t="shared" si="0"/>
        <v>3.3772948915142195E-2</v>
      </c>
      <c r="G8" s="1">
        <f>+B28</f>
        <v>3096</v>
      </c>
    </row>
    <row r="9" spans="1:7" x14ac:dyDescent="0.15">
      <c r="A9" s="1" t="s">
        <v>8</v>
      </c>
      <c r="B9" s="1">
        <v>1008</v>
      </c>
      <c r="D9" s="1">
        <v>6</v>
      </c>
      <c r="E9" s="1" t="s">
        <v>92</v>
      </c>
      <c r="F9" s="2">
        <f t="shared" si="0"/>
        <v>2.8645918556577325E-2</v>
      </c>
      <c r="G9" s="1">
        <f>+B13</f>
        <v>2626</v>
      </c>
    </row>
    <row r="10" spans="1:7" x14ac:dyDescent="0.15">
      <c r="A10" s="5" t="s">
        <v>9</v>
      </c>
      <c r="B10" s="5">
        <v>543</v>
      </c>
      <c r="D10" s="1">
        <v>7</v>
      </c>
      <c r="E10" s="1" t="s">
        <v>93</v>
      </c>
      <c r="F10" s="2">
        <f t="shared" si="0"/>
        <v>2.5656968943286316E-2</v>
      </c>
      <c r="G10" s="1">
        <f>+B44</f>
        <v>2352</v>
      </c>
    </row>
    <row r="11" spans="1:7" x14ac:dyDescent="0.15">
      <c r="A11" s="1" t="s">
        <v>10</v>
      </c>
      <c r="B11" s="1">
        <v>113</v>
      </c>
      <c r="D11" s="1">
        <v>8</v>
      </c>
      <c r="E11" s="1" t="s">
        <v>94</v>
      </c>
      <c r="F11" s="2">
        <f t="shared" si="0"/>
        <v>7.7559969892332367E-2</v>
      </c>
      <c r="G11" s="1">
        <f>+B71-SUM(G4:G10)+B53</f>
        <v>7110</v>
      </c>
    </row>
    <row r="12" spans="1:7" x14ac:dyDescent="0.15">
      <c r="A12" s="1" t="s">
        <v>11</v>
      </c>
      <c r="B12" s="1">
        <v>110</v>
      </c>
      <c r="D12" s="1">
        <v>9</v>
      </c>
      <c r="E12" s="1" t="s">
        <v>77</v>
      </c>
      <c r="F12" s="2">
        <f t="shared" si="0"/>
        <v>0.13858253973448528</v>
      </c>
      <c r="G12" s="1">
        <f>+B4</f>
        <v>12704</v>
      </c>
    </row>
    <row r="13" spans="1:7" x14ac:dyDescent="0.15">
      <c r="A13" s="5" t="s">
        <v>12</v>
      </c>
      <c r="B13" s="5">
        <v>2626</v>
      </c>
      <c r="D13" s="1">
        <v>10</v>
      </c>
      <c r="E13" s="1" t="s">
        <v>89</v>
      </c>
      <c r="F13" s="2">
        <f t="shared" si="0"/>
        <v>0.1197761560362601</v>
      </c>
      <c r="G13" s="1">
        <f>+B21</f>
        <v>10980</v>
      </c>
    </row>
    <row r="14" spans="1:7" x14ac:dyDescent="0.15">
      <c r="A14" s="1" t="s">
        <v>13</v>
      </c>
      <c r="B14" s="1">
        <v>148</v>
      </c>
      <c r="E14" s="1" t="s">
        <v>95</v>
      </c>
      <c r="F14" s="2">
        <f t="shared" si="0"/>
        <v>0.31565053288390005</v>
      </c>
      <c r="G14" s="1">
        <f>+B72-G12-G13-B53</f>
        <v>28936</v>
      </c>
    </row>
    <row r="15" spans="1:7" x14ac:dyDescent="0.15">
      <c r="A15" s="1" t="s">
        <v>15</v>
      </c>
      <c r="B15" s="1">
        <v>841</v>
      </c>
    </row>
    <row r="16" spans="1:7" x14ac:dyDescent="0.15">
      <c r="A16" s="1" t="s">
        <v>16</v>
      </c>
      <c r="B16" s="1">
        <v>158</v>
      </c>
      <c r="F16" s="2">
        <f>SUM(F4:F11)</f>
        <v>0.42599077134535462</v>
      </c>
      <c r="G16" s="1">
        <f>SUM(G4:G14)</f>
        <v>91671</v>
      </c>
    </row>
    <row r="17" spans="1:7" x14ac:dyDescent="0.15">
      <c r="A17" s="1" t="s">
        <v>17</v>
      </c>
      <c r="B17" s="1">
        <v>115</v>
      </c>
    </row>
    <row r="18" spans="1:7" x14ac:dyDescent="0.15">
      <c r="A18" s="1" t="s">
        <v>18</v>
      </c>
      <c r="B18" s="1">
        <v>1669</v>
      </c>
      <c r="D18" s="1">
        <v>11</v>
      </c>
      <c r="E18" s="1" t="s">
        <v>4</v>
      </c>
      <c r="G18" s="1">
        <v>2588</v>
      </c>
    </row>
    <row r="19" spans="1:7" x14ac:dyDescent="0.15">
      <c r="A19" s="1" t="s">
        <v>19</v>
      </c>
      <c r="B19" s="1">
        <v>1948</v>
      </c>
      <c r="D19" s="1">
        <v>12</v>
      </c>
      <c r="E19" s="1" t="s">
        <v>7</v>
      </c>
      <c r="G19" s="1">
        <v>2527</v>
      </c>
    </row>
    <row r="20" spans="1:7" x14ac:dyDescent="0.15">
      <c r="A20" s="1" t="s">
        <v>20</v>
      </c>
      <c r="B20" s="1">
        <v>84</v>
      </c>
      <c r="D20" s="1">
        <v>13</v>
      </c>
      <c r="E20" s="1" t="s">
        <v>46</v>
      </c>
      <c r="G20" s="1">
        <v>2352</v>
      </c>
    </row>
    <row r="21" spans="1:7" x14ac:dyDescent="0.15">
      <c r="A21" s="1" t="s">
        <v>21</v>
      </c>
      <c r="B21" s="1">
        <v>10980</v>
      </c>
      <c r="D21" s="1">
        <v>14</v>
      </c>
      <c r="E21" s="1" t="s">
        <v>19</v>
      </c>
      <c r="G21" s="1">
        <v>1948</v>
      </c>
    </row>
    <row r="22" spans="1:7" x14ac:dyDescent="0.15">
      <c r="A22" s="1" t="s">
        <v>22</v>
      </c>
      <c r="B22" s="1">
        <v>261</v>
      </c>
      <c r="D22" s="1">
        <v>15</v>
      </c>
      <c r="E22" s="1" t="s">
        <v>31</v>
      </c>
      <c r="G22" s="1">
        <v>1898</v>
      </c>
    </row>
    <row r="23" spans="1:7" x14ac:dyDescent="0.15">
      <c r="A23" s="1" t="s">
        <v>23</v>
      </c>
      <c r="B23" s="1">
        <v>965</v>
      </c>
      <c r="D23" s="1">
        <v>16</v>
      </c>
      <c r="E23" s="1" t="s">
        <v>39</v>
      </c>
      <c r="G23" s="1">
        <v>1826</v>
      </c>
    </row>
    <row r="24" spans="1:7" x14ac:dyDescent="0.15">
      <c r="A24" s="1" t="s">
        <v>24</v>
      </c>
      <c r="B24" s="1">
        <v>64</v>
      </c>
      <c r="D24" s="1">
        <v>17</v>
      </c>
      <c r="E24" s="1" t="s">
        <v>18</v>
      </c>
      <c r="G24" s="1">
        <v>1669</v>
      </c>
    </row>
    <row r="25" spans="1:7" x14ac:dyDescent="0.15">
      <c r="A25" s="1" t="s">
        <v>25</v>
      </c>
      <c r="B25" s="1">
        <v>378</v>
      </c>
      <c r="D25" s="1">
        <v>18</v>
      </c>
      <c r="E25" s="1" t="s">
        <v>38</v>
      </c>
      <c r="G25" s="1">
        <v>1586</v>
      </c>
    </row>
    <row r="26" spans="1:7" x14ac:dyDescent="0.15">
      <c r="A26" s="5" t="s">
        <v>27</v>
      </c>
      <c r="B26" s="5">
        <v>3920</v>
      </c>
      <c r="D26" s="1">
        <v>19</v>
      </c>
      <c r="E26" s="1" t="s">
        <v>8</v>
      </c>
      <c r="G26" s="1">
        <v>1008</v>
      </c>
    </row>
    <row r="27" spans="1:7" x14ac:dyDescent="0.15">
      <c r="A27" s="5" t="s">
        <v>28</v>
      </c>
      <c r="B27" s="5">
        <v>4031</v>
      </c>
      <c r="D27" s="1">
        <v>20</v>
      </c>
      <c r="E27" s="1" t="s">
        <v>23</v>
      </c>
      <c r="G27" s="1">
        <v>965</v>
      </c>
    </row>
    <row r="28" spans="1:7" x14ac:dyDescent="0.15">
      <c r="A28" s="5" t="s">
        <v>29</v>
      </c>
      <c r="B28" s="5">
        <v>3096</v>
      </c>
      <c r="D28" s="1">
        <v>21</v>
      </c>
      <c r="E28" s="1" t="s">
        <v>30</v>
      </c>
      <c r="G28" s="1">
        <v>952</v>
      </c>
    </row>
    <row r="29" spans="1:7" x14ac:dyDescent="0.15">
      <c r="A29" s="4" t="s">
        <v>30</v>
      </c>
      <c r="B29" s="4">
        <v>952</v>
      </c>
      <c r="D29" s="1">
        <v>22</v>
      </c>
      <c r="E29" s="1" t="s">
        <v>55</v>
      </c>
      <c r="G29" s="1">
        <v>876</v>
      </c>
    </row>
    <row r="30" spans="1:7" x14ac:dyDescent="0.15">
      <c r="A30" s="5" t="s">
        <v>31</v>
      </c>
      <c r="B30" s="5">
        <v>1898</v>
      </c>
      <c r="D30" s="1">
        <v>23</v>
      </c>
      <c r="E30" s="1" t="s">
        <v>15</v>
      </c>
      <c r="G30" s="1">
        <v>841</v>
      </c>
    </row>
    <row r="31" spans="1:7" x14ac:dyDescent="0.15">
      <c r="A31" s="5" t="s">
        <v>32</v>
      </c>
      <c r="B31" s="5">
        <v>12014</v>
      </c>
      <c r="D31" s="1">
        <v>24</v>
      </c>
      <c r="E31" s="1" t="s">
        <v>56</v>
      </c>
      <c r="G31" s="1">
        <v>825</v>
      </c>
    </row>
    <row r="32" spans="1:7" x14ac:dyDescent="0.15">
      <c r="A32" s="1" t="s">
        <v>33</v>
      </c>
      <c r="B32" s="1">
        <v>27</v>
      </c>
      <c r="D32" s="1">
        <v>25</v>
      </c>
      <c r="E32" s="1" t="s">
        <v>42</v>
      </c>
      <c r="G32" s="1">
        <v>723</v>
      </c>
    </row>
    <row r="33" spans="1:7" x14ac:dyDescent="0.15">
      <c r="A33" s="5" t="s">
        <v>34</v>
      </c>
      <c r="B33" s="5">
        <v>3902</v>
      </c>
      <c r="D33" s="1">
        <v>26</v>
      </c>
      <c r="E33" s="1" t="s">
        <v>57</v>
      </c>
      <c r="G33" s="1">
        <v>693</v>
      </c>
    </row>
    <row r="34" spans="1:7" x14ac:dyDescent="0.15">
      <c r="A34" s="1" t="s">
        <v>35</v>
      </c>
      <c r="B34" s="1">
        <v>47</v>
      </c>
      <c r="D34" s="1">
        <v>27</v>
      </c>
      <c r="E34" s="1" t="s">
        <v>6</v>
      </c>
      <c r="G34" s="1">
        <v>637</v>
      </c>
    </row>
    <row r="35" spans="1:7" x14ac:dyDescent="0.15">
      <c r="A35" s="1" t="s">
        <v>36</v>
      </c>
      <c r="B35" s="1">
        <v>212</v>
      </c>
      <c r="D35" s="1">
        <v>28</v>
      </c>
      <c r="E35" s="1" t="s">
        <v>9</v>
      </c>
      <c r="G35" s="1">
        <v>543</v>
      </c>
    </row>
    <row r="36" spans="1:7" x14ac:dyDescent="0.15">
      <c r="A36" s="5" t="s">
        <v>38</v>
      </c>
      <c r="B36" s="5">
        <v>1586</v>
      </c>
      <c r="D36" s="1">
        <v>29</v>
      </c>
      <c r="E36" s="1" t="s">
        <v>58</v>
      </c>
      <c r="G36" s="1">
        <v>477</v>
      </c>
    </row>
    <row r="37" spans="1:7" x14ac:dyDescent="0.15">
      <c r="A37" s="5" t="s">
        <v>39</v>
      </c>
      <c r="B37" s="5">
        <v>1826</v>
      </c>
      <c r="D37" s="1">
        <v>30</v>
      </c>
      <c r="E37" s="1" t="s">
        <v>45</v>
      </c>
      <c r="G37" s="1">
        <v>432</v>
      </c>
    </row>
    <row r="38" spans="1:7" x14ac:dyDescent="0.15">
      <c r="A38" s="1" t="s">
        <v>40</v>
      </c>
      <c r="B38" s="1">
        <v>78</v>
      </c>
      <c r="D38" s="1">
        <v>31</v>
      </c>
      <c r="E38" s="1" t="s">
        <v>52</v>
      </c>
      <c r="G38" s="1">
        <v>385</v>
      </c>
    </row>
    <row r="39" spans="1:7" x14ac:dyDescent="0.15">
      <c r="A39" s="1" t="s">
        <v>41</v>
      </c>
      <c r="B39" s="1">
        <v>277</v>
      </c>
      <c r="D39" s="1">
        <v>32</v>
      </c>
      <c r="E39" s="1" t="s">
        <v>25</v>
      </c>
      <c r="G39" s="1">
        <v>378</v>
      </c>
    </row>
    <row r="40" spans="1:7" x14ac:dyDescent="0.15">
      <c r="A40" s="1" t="s">
        <v>42</v>
      </c>
      <c r="B40" s="1">
        <v>723</v>
      </c>
      <c r="D40" s="1">
        <v>33</v>
      </c>
      <c r="E40" s="1" t="s">
        <v>59</v>
      </c>
      <c r="G40" s="1">
        <v>362</v>
      </c>
    </row>
    <row r="41" spans="1:7" x14ac:dyDescent="0.15">
      <c r="A41" s="1" t="s">
        <v>43</v>
      </c>
      <c r="B41" s="1">
        <v>289</v>
      </c>
      <c r="D41" s="1">
        <v>34</v>
      </c>
      <c r="E41" s="1" t="s">
        <v>60</v>
      </c>
      <c r="G41" s="1">
        <v>292</v>
      </c>
    </row>
    <row r="42" spans="1:7" x14ac:dyDescent="0.15">
      <c r="A42" s="1" t="s">
        <v>44</v>
      </c>
      <c r="B42" s="1">
        <v>233</v>
      </c>
      <c r="D42" s="1">
        <v>35</v>
      </c>
      <c r="E42" s="1" t="s">
        <v>43</v>
      </c>
      <c r="G42" s="1">
        <v>289</v>
      </c>
    </row>
    <row r="43" spans="1:7" x14ac:dyDescent="0.15">
      <c r="A43" s="5" t="s">
        <v>45</v>
      </c>
      <c r="B43" s="5">
        <v>432</v>
      </c>
      <c r="D43" s="1">
        <v>36</v>
      </c>
      <c r="E43" s="1" t="s">
        <v>41</v>
      </c>
      <c r="G43" s="1">
        <v>277</v>
      </c>
    </row>
    <row r="44" spans="1:7" x14ac:dyDescent="0.15">
      <c r="A44" s="5" t="s">
        <v>46</v>
      </c>
      <c r="B44" s="5">
        <v>2352</v>
      </c>
      <c r="D44" s="1">
        <v>37</v>
      </c>
      <c r="E44" s="1" t="s">
        <v>50</v>
      </c>
      <c r="G44" s="1">
        <v>264</v>
      </c>
    </row>
    <row r="45" spans="1:7" x14ac:dyDescent="0.15">
      <c r="A45" s="1" t="s">
        <v>47</v>
      </c>
      <c r="B45" s="1">
        <v>148</v>
      </c>
      <c r="D45" s="1">
        <v>38</v>
      </c>
      <c r="E45" s="1" t="s">
        <v>22</v>
      </c>
      <c r="G45" s="1">
        <v>261</v>
      </c>
    </row>
    <row r="46" spans="1:7" x14ac:dyDescent="0.15">
      <c r="A46" s="1" t="s">
        <v>48</v>
      </c>
      <c r="B46" s="1">
        <v>105</v>
      </c>
      <c r="D46" s="1">
        <v>39</v>
      </c>
      <c r="E46" s="1" t="s">
        <v>44</v>
      </c>
      <c r="G46" s="1">
        <v>233</v>
      </c>
    </row>
    <row r="47" spans="1:7" x14ac:dyDescent="0.15">
      <c r="A47" s="1" t="s">
        <v>49</v>
      </c>
      <c r="B47" s="1">
        <v>63</v>
      </c>
      <c r="D47" s="1">
        <v>40</v>
      </c>
      <c r="E47" s="1" t="s">
        <v>36</v>
      </c>
      <c r="G47" s="1">
        <v>212</v>
      </c>
    </row>
    <row r="48" spans="1:7" x14ac:dyDescent="0.15">
      <c r="A48" s="1" t="s">
        <v>50</v>
      </c>
      <c r="B48" s="1">
        <v>264</v>
      </c>
      <c r="D48" s="1">
        <v>41</v>
      </c>
      <c r="E48" s="1" t="s">
        <v>16</v>
      </c>
      <c r="G48" s="1">
        <v>158</v>
      </c>
    </row>
    <row r="49" spans="1:7" x14ac:dyDescent="0.15">
      <c r="A49" s="1" t="s">
        <v>52</v>
      </c>
      <c r="B49" s="1">
        <v>385</v>
      </c>
      <c r="D49" s="1">
        <v>42</v>
      </c>
      <c r="E49" s="1" t="s">
        <v>13</v>
      </c>
      <c r="G49" s="1">
        <v>148</v>
      </c>
    </row>
    <row r="50" spans="1:7" x14ac:dyDescent="0.15">
      <c r="A50" s="1" t="s">
        <v>53</v>
      </c>
      <c r="B50" s="1">
        <v>127</v>
      </c>
      <c r="D50" s="1">
        <v>43</v>
      </c>
      <c r="E50" s="1" t="s">
        <v>47</v>
      </c>
      <c r="G50" s="1">
        <v>148</v>
      </c>
    </row>
    <row r="51" spans="1:7" x14ac:dyDescent="0.15">
      <c r="A51" s="1" t="s">
        <v>54</v>
      </c>
      <c r="B51" s="1">
        <v>4309</v>
      </c>
      <c r="D51" s="1">
        <v>44</v>
      </c>
      <c r="E51" s="1" t="s">
        <v>53</v>
      </c>
      <c r="G51" s="1">
        <v>127</v>
      </c>
    </row>
    <row r="52" spans="1:7" x14ac:dyDescent="0.15">
      <c r="A52" s="1" t="s">
        <v>55</v>
      </c>
      <c r="B52" s="1">
        <v>876</v>
      </c>
      <c r="D52" s="1">
        <v>45</v>
      </c>
      <c r="E52" s="1" t="s">
        <v>17</v>
      </c>
      <c r="G52" s="1">
        <v>115</v>
      </c>
    </row>
    <row r="53" spans="1:7" x14ac:dyDescent="0.15">
      <c r="A53" s="5" t="s">
        <v>56</v>
      </c>
      <c r="B53" s="5">
        <v>825</v>
      </c>
      <c r="D53" s="1">
        <v>46</v>
      </c>
      <c r="E53" s="1" t="s">
        <v>10</v>
      </c>
      <c r="G53" s="1">
        <v>113</v>
      </c>
    </row>
    <row r="54" spans="1:7" x14ac:dyDescent="0.15">
      <c r="A54" s="1" t="s">
        <v>57</v>
      </c>
      <c r="B54" s="1">
        <v>693</v>
      </c>
      <c r="D54" s="1">
        <v>47</v>
      </c>
      <c r="E54" s="1" t="s">
        <v>11</v>
      </c>
      <c r="G54" s="1">
        <v>110</v>
      </c>
    </row>
    <row r="55" spans="1:7" x14ac:dyDescent="0.15">
      <c r="A55" s="1" t="s">
        <v>58</v>
      </c>
      <c r="B55" s="1">
        <v>477</v>
      </c>
      <c r="D55" s="1">
        <v>48</v>
      </c>
      <c r="E55" s="1" t="s">
        <v>48</v>
      </c>
      <c r="G55" s="1">
        <v>105</v>
      </c>
    </row>
    <row r="56" spans="1:7" x14ac:dyDescent="0.15">
      <c r="A56" s="1" t="s">
        <v>59</v>
      </c>
      <c r="B56" s="1">
        <v>362</v>
      </c>
      <c r="D56" s="1">
        <v>49</v>
      </c>
      <c r="E56" s="1" t="s">
        <v>20</v>
      </c>
      <c r="G56" s="1">
        <v>84</v>
      </c>
    </row>
    <row r="57" spans="1:7" x14ac:dyDescent="0.15">
      <c r="A57" s="1" t="s">
        <v>60</v>
      </c>
      <c r="B57" s="1">
        <v>292</v>
      </c>
      <c r="D57" s="1">
        <v>50</v>
      </c>
      <c r="E57" s="1" t="s">
        <v>40</v>
      </c>
      <c r="G57" s="1">
        <v>78</v>
      </c>
    </row>
    <row r="58" spans="1:7" x14ac:dyDescent="0.15">
      <c r="D58" s="1">
        <v>51</v>
      </c>
      <c r="E58" s="1" t="s">
        <v>24</v>
      </c>
      <c r="G58" s="1">
        <v>64</v>
      </c>
    </row>
    <row r="59" spans="1:7" x14ac:dyDescent="0.15">
      <c r="D59" s="1">
        <v>52</v>
      </c>
      <c r="E59" s="1" t="s">
        <v>49</v>
      </c>
      <c r="G59" s="1">
        <v>63</v>
      </c>
    </row>
    <row r="60" spans="1:7" x14ac:dyDescent="0.15">
      <c r="A60" s="1" t="s">
        <v>5</v>
      </c>
      <c r="B60" s="1">
        <v>19676</v>
      </c>
      <c r="D60" s="1">
        <v>53</v>
      </c>
      <c r="E60" s="1" t="s">
        <v>35</v>
      </c>
      <c r="G60" s="1">
        <v>47</v>
      </c>
    </row>
    <row r="61" spans="1:7" x14ac:dyDescent="0.15">
      <c r="A61" s="1" t="s">
        <v>14</v>
      </c>
      <c r="B61" s="1">
        <v>7712</v>
      </c>
      <c r="D61" s="1">
        <v>54</v>
      </c>
      <c r="E61" s="1" t="s">
        <v>33</v>
      </c>
      <c r="G61" s="1">
        <v>27</v>
      </c>
    </row>
    <row r="62" spans="1:7" x14ac:dyDescent="0.15">
      <c r="A62" s="1" t="s">
        <v>26</v>
      </c>
      <c r="B62" s="1">
        <v>17463</v>
      </c>
    </row>
    <row r="63" spans="1:7" x14ac:dyDescent="0.15">
      <c r="A63" s="1" t="s">
        <v>37</v>
      </c>
      <c r="B63" s="1">
        <v>30098</v>
      </c>
    </row>
    <row r="64" spans="1:7" x14ac:dyDescent="0.15">
      <c r="A64" s="1" t="s">
        <v>51</v>
      </c>
      <c r="B64" s="1">
        <v>8375</v>
      </c>
    </row>
    <row r="65" spans="1:3" x14ac:dyDescent="0.15">
      <c r="A65" s="1" t="s">
        <v>61</v>
      </c>
      <c r="B65" s="1">
        <v>8346</v>
      </c>
    </row>
    <row r="68" spans="1:3" x14ac:dyDescent="0.15">
      <c r="A68" s="1" t="s">
        <v>62</v>
      </c>
      <c r="B68" s="1">
        <v>91670</v>
      </c>
      <c r="C68" s="1">
        <f>+B10+B13+B26+B27+B28+B30+B31+B33+B36+B37+B43+B44</f>
        <v>38226</v>
      </c>
    </row>
    <row r="69" spans="1:3" x14ac:dyDescent="0.15">
      <c r="A69" s="1" t="s">
        <v>63</v>
      </c>
      <c r="B69" s="1">
        <v>23534</v>
      </c>
      <c r="C69" s="1">
        <f>+B71-C68</f>
        <v>0</v>
      </c>
    </row>
    <row r="70" spans="1:3" x14ac:dyDescent="0.15">
      <c r="A70" s="1" t="s">
        <v>64</v>
      </c>
      <c r="B70" s="1">
        <v>68136</v>
      </c>
      <c r="C70" s="3">
        <f>(C68+B53)/B68</f>
        <v>0.42599541834842369</v>
      </c>
    </row>
    <row r="71" spans="1:3" x14ac:dyDescent="0.15">
      <c r="A71" s="1" t="s">
        <v>65</v>
      </c>
      <c r="B71" s="1">
        <v>38226</v>
      </c>
      <c r="C71" s="3">
        <f>+B71/B68</f>
        <v>0.41699574560925057</v>
      </c>
    </row>
    <row r="72" spans="1:3" x14ac:dyDescent="0.15">
      <c r="A72" s="1" t="s">
        <v>66</v>
      </c>
      <c r="B72" s="1">
        <v>53445</v>
      </c>
    </row>
    <row r="73" spans="1:3" x14ac:dyDescent="0.15">
      <c r="A73" s="1" t="s">
        <v>67</v>
      </c>
      <c r="B73" s="1">
        <v>1507</v>
      </c>
    </row>
    <row r="74" spans="1:3" x14ac:dyDescent="0.15">
      <c r="A74" s="1" t="s">
        <v>68</v>
      </c>
      <c r="B74" s="1">
        <v>13914</v>
      </c>
    </row>
    <row r="76" spans="1:3" x14ac:dyDescent="0.15">
      <c r="A76" s="1" t="s">
        <v>69</v>
      </c>
    </row>
    <row r="77" spans="1:3" x14ac:dyDescent="0.15">
      <c r="A77" s="1" t="s">
        <v>70</v>
      </c>
    </row>
    <row r="78" spans="1:3" x14ac:dyDescent="0.15">
      <c r="A78" s="1" t="s">
        <v>71</v>
      </c>
    </row>
    <row r="79" spans="1:3" x14ac:dyDescent="0.15">
      <c r="A79" s="1" t="s">
        <v>72</v>
      </c>
    </row>
    <row r="80" spans="1:3" x14ac:dyDescent="0.15">
      <c r="A80" s="1" t="s">
        <v>73</v>
      </c>
    </row>
    <row r="81" spans="1:1" x14ac:dyDescent="0.15">
      <c r="A81" s="1" t="s">
        <v>74</v>
      </c>
    </row>
    <row r="82" spans="1:1" x14ac:dyDescent="0.15">
      <c r="A82" s="1" t="s">
        <v>75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D1" workbookViewId="0">
      <selection activeCell="H8" sqref="H8"/>
    </sheetView>
  </sheetViews>
  <sheetFormatPr defaultRowHeight="15.75" x14ac:dyDescent="0.15"/>
  <cols>
    <col min="1" max="1" width="30.625" style="1" customWidth="1"/>
    <col min="2" max="2" width="9.125" style="1" bestFit="1" customWidth="1"/>
    <col min="3" max="4" width="9" style="1"/>
    <col min="5" max="5" width="26.625" style="1" bestFit="1" customWidth="1"/>
    <col min="6" max="7" width="9.125" style="1" customWidth="1"/>
    <col min="8" max="16384" width="9" style="1"/>
  </cols>
  <sheetData>
    <row r="1" spans="1:7" x14ac:dyDescent="0.15">
      <c r="A1" s="1" t="s">
        <v>0</v>
      </c>
    </row>
    <row r="3" spans="1:7" x14ac:dyDescent="0.15">
      <c r="A3" s="1" t="s">
        <v>1</v>
      </c>
      <c r="B3" s="1" t="s">
        <v>76</v>
      </c>
      <c r="E3" s="1" t="s">
        <v>1</v>
      </c>
      <c r="F3" s="1" t="s">
        <v>88</v>
      </c>
      <c r="G3" s="1" t="s">
        <v>76</v>
      </c>
    </row>
    <row r="4" spans="1:7" x14ac:dyDescent="0.15">
      <c r="A4" s="1" t="s">
        <v>2</v>
      </c>
      <c r="B4" s="1">
        <v>12704</v>
      </c>
      <c r="D4" s="1">
        <v>1</v>
      </c>
      <c r="E4" s="1" t="s">
        <v>77</v>
      </c>
      <c r="F4" s="2">
        <f>+G4/$G$16</f>
        <v>0.13857951632432669</v>
      </c>
      <c r="G4" s="1">
        <v>12704</v>
      </c>
    </row>
    <row r="5" spans="1:7" x14ac:dyDescent="0.15">
      <c r="A5" s="1" t="s">
        <v>3</v>
      </c>
      <c r="B5" s="1">
        <v>4385</v>
      </c>
      <c r="D5" s="1">
        <v>2</v>
      </c>
      <c r="E5" s="1" t="s">
        <v>78</v>
      </c>
      <c r="F5" s="2">
        <f t="shared" ref="F5:F14" si="0">+G5/$G$16</f>
        <v>0.1310527636272403</v>
      </c>
      <c r="G5" s="1">
        <v>12014</v>
      </c>
    </row>
    <row r="6" spans="1:7" x14ac:dyDescent="0.15">
      <c r="A6" s="1" t="s">
        <v>4</v>
      </c>
      <c r="B6" s="1">
        <v>2588</v>
      </c>
      <c r="D6" s="1">
        <v>3</v>
      </c>
      <c r="E6" s="1" t="s">
        <v>79</v>
      </c>
      <c r="F6" s="2">
        <f t="shared" si="0"/>
        <v>0.11977354291885288</v>
      </c>
      <c r="G6" s="1">
        <v>10980</v>
      </c>
    </row>
    <row r="7" spans="1:7" x14ac:dyDescent="0.15">
      <c r="A7" s="1" t="s">
        <v>6</v>
      </c>
      <c r="B7" s="1">
        <v>637</v>
      </c>
      <c r="D7" s="1">
        <v>4</v>
      </c>
      <c r="E7" s="1" t="s">
        <v>80</v>
      </c>
      <c r="F7" s="2">
        <f t="shared" si="0"/>
        <v>4.7833058806846074E-2</v>
      </c>
      <c r="G7" s="1">
        <v>4385</v>
      </c>
    </row>
    <row r="8" spans="1:7" x14ac:dyDescent="0.15">
      <c r="A8" s="1" t="s">
        <v>7</v>
      </c>
      <c r="B8" s="1">
        <v>2527</v>
      </c>
      <c r="D8" s="1">
        <v>5</v>
      </c>
      <c r="E8" s="1" t="s">
        <v>81</v>
      </c>
      <c r="F8" s="2">
        <f t="shared" si="0"/>
        <v>4.7004025176442352E-2</v>
      </c>
      <c r="G8" s="1">
        <v>4309</v>
      </c>
    </row>
    <row r="9" spans="1:7" x14ac:dyDescent="0.15">
      <c r="A9" s="1" t="s">
        <v>8</v>
      </c>
      <c r="B9" s="1">
        <v>1008</v>
      </c>
      <c r="D9" s="1">
        <v>6</v>
      </c>
      <c r="E9" s="1" t="s">
        <v>82</v>
      </c>
      <c r="F9" s="2">
        <f t="shared" si="0"/>
        <v>4.3971507423123495E-2</v>
      </c>
      <c r="G9" s="1">
        <v>4031</v>
      </c>
    </row>
    <row r="10" spans="1:7" x14ac:dyDescent="0.15">
      <c r="A10" s="1" t="s">
        <v>9</v>
      </c>
      <c r="B10" s="1">
        <v>543</v>
      </c>
      <c r="D10" s="1">
        <v>7</v>
      </c>
      <c r="E10" s="1" t="s">
        <v>83</v>
      </c>
      <c r="F10" s="2">
        <f t="shared" si="0"/>
        <v>4.2760681989244383E-2</v>
      </c>
      <c r="G10" s="1">
        <v>3920</v>
      </c>
    </row>
    <row r="11" spans="1:7" x14ac:dyDescent="0.15">
      <c r="A11" s="1" t="s">
        <v>10</v>
      </c>
      <c r="B11" s="1">
        <v>113</v>
      </c>
      <c r="D11" s="1">
        <v>8</v>
      </c>
      <c r="E11" s="1" t="s">
        <v>84</v>
      </c>
      <c r="F11" s="2">
        <f t="shared" si="0"/>
        <v>4.2564331918885603E-2</v>
      </c>
      <c r="G11" s="1">
        <v>3902</v>
      </c>
    </row>
    <row r="12" spans="1:7" x14ac:dyDescent="0.15">
      <c r="A12" s="1" t="s">
        <v>11</v>
      </c>
      <c r="B12" s="1">
        <v>110</v>
      </c>
      <c r="D12" s="1">
        <v>9</v>
      </c>
      <c r="E12" s="1" t="s">
        <v>85</v>
      </c>
      <c r="F12" s="2">
        <f t="shared" si="0"/>
        <v>3.3772212101709338E-2</v>
      </c>
      <c r="G12" s="1">
        <v>3096</v>
      </c>
    </row>
    <row r="13" spans="1:7" x14ac:dyDescent="0.15">
      <c r="A13" s="1" t="s">
        <v>12</v>
      </c>
      <c r="B13" s="1">
        <v>2626</v>
      </c>
      <c r="D13" s="1">
        <v>10</v>
      </c>
      <c r="E13" s="1" t="s">
        <v>86</v>
      </c>
      <c r="F13" s="2">
        <f t="shared" si="0"/>
        <v>2.8645293597896873E-2</v>
      </c>
      <c r="G13" s="1">
        <v>2626</v>
      </c>
    </row>
    <row r="14" spans="1:7" x14ac:dyDescent="0.15">
      <c r="A14" s="1" t="s">
        <v>13</v>
      </c>
      <c r="B14" s="1">
        <v>148</v>
      </c>
      <c r="E14" s="1" t="s">
        <v>87</v>
      </c>
      <c r="F14" s="2">
        <f t="shared" si="0"/>
        <v>0.32404306611543204</v>
      </c>
      <c r="G14" s="1">
        <f>SUM(G18:G61)</f>
        <v>29706</v>
      </c>
    </row>
    <row r="15" spans="1:7" x14ac:dyDescent="0.15">
      <c r="A15" s="1" t="s">
        <v>15</v>
      </c>
      <c r="B15" s="1">
        <v>841</v>
      </c>
    </row>
    <row r="16" spans="1:7" x14ac:dyDescent="0.15">
      <c r="A16" s="1" t="s">
        <v>16</v>
      </c>
      <c r="B16" s="1">
        <v>158</v>
      </c>
      <c r="G16" s="1">
        <f>SUM(G4:G14)</f>
        <v>91673</v>
      </c>
    </row>
    <row r="17" spans="1:7" x14ac:dyDescent="0.15">
      <c r="A17" s="1" t="s">
        <v>17</v>
      </c>
      <c r="B17" s="1">
        <v>115</v>
      </c>
    </row>
    <row r="18" spans="1:7" x14ac:dyDescent="0.15">
      <c r="A18" s="1" t="s">
        <v>18</v>
      </c>
      <c r="B18" s="1">
        <v>1669</v>
      </c>
      <c r="D18" s="1">
        <v>11</v>
      </c>
      <c r="E18" s="1" t="s">
        <v>4</v>
      </c>
      <c r="G18" s="1">
        <v>2588</v>
      </c>
    </row>
    <row r="19" spans="1:7" x14ac:dyDescent="0.15">
      <c r="A19" s="1" t="s">
        <v>19</v>
      </c>
      <c r="B19" s="1">
        <v>1948</v>
      </c>
      <c r="D19" s="1">
        <v>12</v>
      </c>
      <c r="E19" s="1" t="s">
        <v>7</v>
      </c>
      <c r="G19" s="1">
        <v>2527</v>
      </c>
    </row>
    <row r="20" spans="1:7" x14ac:dyDescent="0.15">
      <c r="A20" s="1" t="s">
        <v>20</v>
      </c>
      <c r="B20" s="1">
        <v>84</v>
      </c>
      <c r="D20" s="1">
        <v>13</v>
      </c>
      <c r="E20" s="1" t="s">
        <v>46</v>
      </c>
      <c r="G20" s="1">
        <v>2352</v>
      </c>
    </row>
    <row r="21" spans="1:7" x14ac:dyDescent="0.15">
      <c r="A21" s="1" t="s">
        <v>21</v>
      </c>
      <c r="B21" s="1">
        <v>10980</v>
      </c>
      <c r="D21" s="1">
        <v>14</v>
      </c>
      <c r="E21" s="1" t="s">
        <v>19</v>
      </c>
      <c r="G21" s="1">
        <v>1948</v>
      </c>
    </row>
    <row r="22" spans="1:7" x14ac:dyDescent="0.15">
      <c r="A22" s="1" t="s">
        <v>22</v>
      </c>
      <c r="B22" s="1">
        <v>261</v>
      </c>
      <c r="D22" s="1">
        <v>15</v>
      </c>
      <c r="E22" s="1" t="s">
        <v>31</v>
      </c>
      <c r="G22" s="1">
        <v>1898</v>
      </c>
    </row>
    <row r="23" spans="1:7" x14ac:dyDescent="0.15">
      <c r="A23" s="1" t="s">
        <v>23</v>
      </c>
      <c r="B23" s="1">
        <v>965</v>
      </c>
      <c r="D23" s="1">
        <v>16</v>
      </c>
      <c r="E23" s="1" t="s">
        <v>39</v>
      </c>
      <c r="G23" s="1">
        <v>1826</v>
      </c>
    </row>
    <row r="24" spans="1:7" x14ac:dyDescent="0.15">
      <c r="A24" s="1" t="s">
        <v>24</v>
      </c>
      <c r="B24" s="1">
        <v>64</v>
      </c>
      <c r="D24" s="1">
        <v>17</v>
      </c>
      <c r="E24" s="1" t="s">
        <v>18</v>
      </c>
      <c r="G24" s="1">
        <v>1669</v>
      </c>
    </row>
    <row r="25" spans="1:7" x14ac:dyDescent="0.15">
      <c r="A25" s="1" t="s">
        <v>25</v>
      </c>
      <c r="B25" s="1">
        <v>378</v>
      </c>
      <c r="D25" s="1">
        <v>18</v>
      </c>
      <c r="E25" s="1" t="s">
        <v>38</v>
      </c>
      <c r="G25" s="1">
        <v>1586</v>
      </c>
    </row>
    <row r="26" spans="1:7" x14ac:dyDescent="0.15">
      <c r="A26" s="1" t="s">
        <v>27</v>
      </c>
      <c r="B26" s="1">
        <v>3920</v>
      </c>
      <c r="D26" s="1">
        <v>19</v>
      </c>
      <c r="E26" s="1" t="s">
        <v>8</v>
      </c>
      <c r="G26" s="1">
        <v>1008</v>
      </c>
    </row>
    <row r="27" spans="1:7" x14ac:dyDescent="0.15">
      <c r="A27" s="1" t="s">
        <v>28</v>
      </c>
      <c r="B27" s="1">
        <v>4031</v>
      </c>
      <c r="D27" s="1">
        <v>20</v>
      </c>
      <c r="E27" s="1" t="s">
        <v>23</v>
      </c>
      <c r="G27" s="1">
        <v>965</v>
      </c>
    </row>
    <row r="28" spans="1:7" x14ac:dyDescent="0.15">
      <c r="A28" s="1" t="s">
        <v>29</v>
      </c>
      <c r="B28" s="1">
        <v>3096</v>
      </c>
      <c r="D28" s="1">
        <v>21</v>
      </c>
      <c r="E28" s="1" t="s">
        <v>30</v>
      </c>
      <c r="G28" s="1">
        <v>952</v>
      </c>
    </row>
    <row r="29" spans="1:7" x14ac:dyDescent="0.15">
      <c r="A29" s="1" t="s">
        <v>30</v>
      </c>
      <c r="B29" s="1">
        <v>952</v>
      </c>
      <c r="D29" s="1">
        <v>22</v>
      </c>
      <c r="E29" s="1" t="s">
        <v>55</v>
      </c>
      <c r="G29" s="1">
        <v>876</v>
      </c>
    </row>
    <row r="30" spans="1:7" x14ac:dyDescent="0.15">
      <c r="A30" s="1" t="s">
        <v>31</v>
      </c>
      <c r="B30" s="1">
        <v>1898</v>
      </c>
      <c r="D30" s="1">
        <v>23</v>
      </c>
      <c r="E30" s="1" t="s">
        <v>15</v>
      </c>
      <c r="G30" s="1">
        <v>841</v>
      </c>
    </row>
    <row r="31" spans="1:7" x14ac:dyDescent="0.15">
      <c r="A31" s="1" t="s">
        <v>32</v>
      </c>
      <c r="B31" s="1">
        <v>12014</v>
      </c>
      <c r="D31" s="1">
        <v>24</v>
      </c>
      <c r="E31" s="1" t="s">
        <v>56</v>
      </c>
      <c r="G31" s="1">
        <v>825</v>
      </c>
    </row>
    <row r="32" spans="1:7" x14ac:dyDescent="0.15">
      <c r="A32" s="1" t="s">
        <v>33</v>
      </c>
      <c r="B32" s="1">
        <v>27</v>
      </c>
      <c r="D32" s="1">
        <v>25</v>
      </c>
      <c r="E32" s="1" t="s">
        <v>42</v>
      </c>
      <c r="G32" s="1">
        <v>723</v>
      </c>
    </row>
    <row r="33" spans="1:7" x14ac:dyDescent="0.15">
      <c r="A33" s="1" t="s">
        <v>34</v>
      </c>
      <c r="B33" s="1">
        <v>3902</v>
      </c>
      <c r="D33" s="1">
        <v>26</v>
      </c>
      <c r="E33" s="1" t="s">
        <v>57</v>
      </c>
      <c r="G33" s="1">
        <v>693</v>
      </c>
    </row>
    <row r="34" spans="1:7" x14ac:dyDescent="0.15">
      <c r="A34" s="1" t="s">
        <v>35</v>
      </c>
      <c r="B34" s="1">
        <v>47</v>
      </c>
      <c r="D34" s="1">
        <v>27</v>
      </c>
      <c r="E34" s="1" t="s">
        <v>6</v>
      </c>
      <c r="G34" s="1">
        <v>637</v>
      </c>
    </row>
    <row r="35" spans="1:7" x14ac:dyDescent="0.15">
      <c r="A35" s="1" t="s">
        <v>36</v>
      </c>
      <c r="B35" s="1">
        <v>212</v>
      </c>
      <c r="D35" s="1">
        <v>28</v>
      </c>
      <c r="E35" s="1" t="s">
        <v>9</v>
      </c>
      <c r="G35" s="1">
        <v>543</v>
      </c>
    </row>
    <row r="36" spans="1:7" x14ac:dyDescent="0.15">
      <c r="A36" s="1" t="s">
        <v>38</v>
      </c>
      <c r="B36" s="1">
        <v>1586</v>
      </c>
      <c r="D36" s="1">
        <v>29</v>
      </c>
      <c r="E36" s="1" t="s">
        <v>58</v>
      </c>
      <c r="G36" s="1">
        <v>477</v>
      </c>
    </row>
    <row r="37" spans="1:7" x14ac:dyDescent="0.15">
      <c r="A37" s="1" t="s">
        <v>39</v>
      </c>
      <c r="B37" s="1">
        <v>1826</v>
      </c>
      <c r="D37" s="1">
        <v>30</v>
      </c>
      <c r="E37" s="1" t="s">
        <v>45</v>
      </c>
      <c r="G37" s="1">
        <v>432</v>
      </c>
    </row>
    <row r="38" spans="1:7" x14ac:dyDescent="0.15">
      <c r="A38" s="1" t="s">
        <v>40</v>
      </c>
      <c r="B38" s="1">
        <v>78</v>
      </c>
      <c r="D38" s="1">
        <v>31</v>
      </c>
      <c r="E38" s="1" t="s">
        <v>52</v>
      </c>
      <c r="G38" s="1">
        <v>385</v>
      </c>
    </row>
    <row r="39" spans="1:7" x14ac:dyDescent="0.15">
      <c r="A39" s="1" t="s">
        <v>41</v>
      </c>
      <c r="B39" s="1">
        <v>277</v>
      </c>
      <c r="D39" s="1">
        <v>32</v>
      </c>
      <c r="E39" s="1" t="s">
        <v>25</v>
      </c>
      <c r="G39" s="1">
        <v>378</v>
      </c>
    </row>
    <row r="40" spans="1:7" x14ac:dyDescent="0.15">
      <c r="A40" s="1" t="s">
        <v>42</v>
      </c>
      <c r="B40" s="1">
        <v>723</v>
      </c>
      <c r="D40" s="1">
        <v>33</v>
      </c>
      <c r="E40" s="1" t="s">
        <v>59</v>
      </c>
      <c r="G40" s="1">
        <v>362</v>
      </c>
    </row>
    <row r="41" spans="1:7" x14ac:dyDescent="0.15">
      <c r="A41" s="1" t="s">
        <v>43</v>
      </c>
      <c r="B41" s="1">
        <v>289</v>
      </c>
      <c r="D41" s="1">
        <v>34</v>
      </c>
      <c r="E41" s="1" t="s">
        <v>60</v>
      </c>
      <c r="G41" s="1">
        <v>292</v>
      </c>
    </row>
    <row r="42" spans="1:7" x14ac:dyDescent="0.15">
      <c r="A42" s="1" t="s">
        <v>44</v>
      </c>
      <c r="B42" s="1">
        <v>233</v>
      </c>
      <c r="D42" s="1">
        <v>35</v>
      </c>
      <c r="E42" s="1" t="s">
        <v>43</v>
      </c>
      <c r="G42" s="1">
        <v>289</v>
      </c>
    </row>
    <row r="43" spans="1:7" x14ac:dyDescent="0.15">
      <c r="A43" s="1" t="s">
        <v>45</v>
      </c>
      <c r="B43" s="1">
        <v>432</v>
      </c>
      <c r="D43" s="1">
        <v>36</v>
      </c>
      <c r="E43" s="1" t="s">
        <v>41</v>
      </c>
      <c r="G43" s="1">
        <v>277</v>
      </c>
    </row>
    <row r="44" spans="1:7" x14ac:dyDescent="0.15">
      <c r="A44" s="1" t="s">
        <v>46</v>
      </c>
      <c r="B44" s="1">
        <v>2352</v>
      </c>
      <c r="D44" s="1">
        <v>37</v>
      </c>
      <c r="E44" s="1" t="s">
        <v>50</v>
      </c>
      <c r="G44" s="1">
        <v>264</v>
      </c>
    </row>
    <row r="45" spans="1:7" x14ac:dyDescent="0.15">
      <c r="A45" s="1" t="s">
        <v>47</v>
      </c>
      <c r="B45" s="1">
        <v>148</v>
      </c>
      <c r="D45" s="1">
        <v>38</v>
      </c>
      <c r="E45" s="1" t="s">
        <v>22</v>
      </c>
      <c r="G45" s="1">
        <v>261</v>
      </c>
    </row>
    <row r="46" spans="1:7" x14ac:dyDescent="0.15">
      <c r="A46" s="1" t="s">
        <v>48</v>
      </c>
      <c r="B46" s="1">
        <v>105</v>
      </c>
      <c r="D46" s="1">
        <v>39</v>
      </c>
      <c r="E46" s="1" t="s">
        <v>44</v>
      </c>
      <c r="G46" s="1">
        <v>233</v>
      </c>
    </row>
    <row r="47" spans="1:7" x14ac:dyDescent="0.15">
      <c r="A47" s="1" t="s">
        <v>49</v>
      </c>
      <c r="B47" s="1">
        <v>63</v>
      </c>
      <c r="D47" s="1">
        <v>40</v>
      </c>
      <c r="E47" s="1" t="s">
        <v>36</v>
      </c>
      <c r="G47" s="1">
        <v>212</v>
      </c>
    </row>
    <row r="48" spans="1:7" x14ac:dyDescent="0.15">
      <c r="A48" s="1" t="s">
        <v>50</v>
      </c>
      <c r="B48" s="1">
        <v>264</v>
      </c>
      <c r="D48" s="1">
        <v>41</v>
      </c>
      <c r="E48" s="1" t="s">
        <v>16</v>
      </c>
      <c r="G48" s="1">
        <v>158</v>
      </c>
    </row>
    <row r="49" spans="1:7" x14ac:dyDescent="0.15">
      <c r="A49" s="1" t="s">
        <v>52</v>
      </c>
      <c r="B49" s="1">
        <v>385</v>
      </c>
      <c r="D49" s="1">
        <v>42</v>
      </c>
      <c r="E49" s="1" t="s">
        <v>13</v>
      </c>
      <c r="G49" s="1">
        <v>148</v>
      </c>
    </row>
    <row r="50" spans="1:7" x14ac:dyDescent="0.15">
      <c r="A50" s="1" t="s">
        <v>53</v>
      </c>
      <c r="B50" s="1">
        <v>127</v>
      </c>
      <c r="D50" s="1">
        <v>43</v>
      </c>
      <c r="E50" s="1" t="s">
        <v>47</v>
      </c>
      <c r="G50" s="1">
        <v>148</v>
      </c>
    </row>
    <row r="51" spans="1:7" x14ac:dyDescent="0.15">
      <c r="A51" s="1" t="s">
        <v>54</v>
      </c>
      <c r="B51" s="1">
        <v>4309</v>
      </c>
      <c r="D51" s="1">
        <v>44</v>
      </c>
      <c r="E51" s="1" t="s">
        <v>53</v>
      </c>
      <c r="G51" s="1">
        <v>127</v>
      </c>
    </row>
    <row r="52" spans="1:7" x14ac:dyDescent="0.15">
      <c r="A52" s="1" t="s">
        <v>55</v>
      </c>
      <c r="B52" s="1">
        <v>876</v>
      </c>
      <c r="D52" s="1">
        <v>45</v>
      </c>
      <c r="E52" s="1" t="s">
        <v>17</v>
      </c>
      <c r="G52" s="1">
        <v>115</v>
      </c>
    </row>
    <row r="53" spans="1:7" x14ac:dyDescent="0.15">
      <c r="A53" s="1" t="s">
        <v>56</v>
      </c>
      <c r="B53" s="1">
        <v>825</v>
      </c>
      <c r="D53" s="1">
        <v>46</v>
      </c>
      <c r="E53" s="1" t="s">
        <v>10</v>
      </c>
      <c r="G53" s="1">
        <v>113</v>
      </c>
    </row>
    <row r="54" spans="1:7" x14ac:dyDescent="0.15">
      <c r="A54" s="1" t="s">
        <v>57</v>
      </c>
      <c r="B54" s="1">
        <v>693</v>
      </c>
      <c r="D54" s="1">
        <v>47</v>
      </c>
      <c r="E54" s="1" t="s">
        <v>11</v>
      </c>
      <c r="G54" s="1">
        <v>110</v>
      </c>
    </row>
    <row r="55" spans="1:7" x14ac:dyDescent="0.15">
      <c r="A55" s="1" t="s">
        <v>58</v>
      </c>
      <c r="B55" s="1">
        <v>477</v>
      </c>
      <c r="D55" s="1">
        <v>48</v>
      </c>
      <c r="E55" s="1" t="s">
        <v>48</v>
      </c>
      <c r="G55" s="1">
        <v>105</v>
      </c>
    </row>
    <row r="56" spans="1:7" x14ac:dyDescent="0.15">
      <c r="A56" s="1" t="s">
        <v>59</v>
      </c>
      <c r="B56" s="1">
        <v>362</v>
      </c>
      <c r="D56" s="1">
        <v>49</v>
      </c>
      <c r="E56" s="1" t="s">
        <v>20</v>
      </c>
      <c r="G56" s="1">
        <v>84</v>
      </c>
    </row>
    <row r="57" spans="1:7" x14ac:dyDescent="0.15">
      <c r="A57" s="1" t="s">
        <v>60</v>
      </c>
      <c r="B57" s="1">
        <v>292</v>
      </c>
      <c r="D57" s="1">
        <v>50</v>
      </c>
      <c r="E57" s="1" t="s">
        <v>40</v>
      </c>
      <c r="G57" s="1">
        <v>78</v>
      </c>
    </row>
    <row r="58" spans="1:7" x14ac:dyDescent="0.15">
      <c r="D58" s="1">
        <v>51</v>
      </c>
      <c r="E58" s="1" t="s">
        <v>24</v>
      </c>
      <c r="G58" s="1">
        <v>64</v>
      </c>
    </row>
    <row r="59" spans="1:7" x14ac:dyDescent="0.15">
      <c r="D59" s="1">
        <v>52</v>
      </c>
      <c r="E59" s="1" t="s">
        <v>49</v>
      </c>
      <c r="G59" s="1">
        <v>63</v>
      </c>
    </row>
    <row r="60" spans="1:7" x14ac:dyDescent="0.15">
      <c r="A60" s="1" t="s">
        <v>5</v>
      </c>
      <c r="B60" s="1">
        <v>19676</v>
      </c>
      <c r="D60" s="1">
        <v>53</v>
      </c>
      <c r="E60" s="1" t="s">
        <v>35</v>
      </c>
      <c r="G60" s="1">
        <v>47</v>
      </c>
    </row>
    <row r="61" spans="1:7" x14ac:dyDescent="0.15">
      <c r="A61" s="1" t="s">
        <v>14</v>
      </c>
      <c r="B61" s="1">
        <v>7712</v>
      </c>
      <c r="D61" s="1">
        <v>54</v>
      </c>
      <c r="E61" s="1" t="s">
        <v>33</v>
      </c>
      <c r="G61" s="1">
        <v>27</v>
      </c>
    </row>
    <row r="62" spans="1:7" x14ac:dyDescent="0.15">
      <c r="A62" s="1" t="s">
        <v>26</v>
      </c>
      <c r="B62" s="1">
        <v>17463</v>
      </c>
    </row>
    <row r="63" spans="1:7" x14ac:dyDescent="0.15">
      <c r="A63" s="1" t="s">
        <v>37</v>
      </c>
      <c r="B63" s="1">
        <v>30098</v>
      </c>
    </row>
    <row r="64" spans="1:7" x14ac:dyDescent="0.15">
      <c r="A64" s="1" t="s">
        <v>51</v>
      </c>
      <c r="B64" s="1">
        <v>8375</v>
      </c>
    </row>
    <row r="65" spans="1:2" x14ac:dyDescent="0.15">
      <c r="A65" s="1" t="s">
        <v>61</v>
      </c>
      <c r="B65" s="1">
        <v>8346</v>
      </c>
    </row>
    <row r="68" spans="1:2" x14ac:dyDescent="0.15">
      <c r="A68" s="1" t="s">
        <v>62</v>
      </c>
      <c r="B68" s="1">
        <v>91670</v>
      </c>
    </row>
    <row r="69" spans="1:2" x14ac:dyDescent="0.15">
      <c r="A69" s="1" t="s">
        <v>63</v>
      </c>
      <c r="B69" s="1">
        <v>23534</v>
      </c>
    </row>
    <row r="70" spans="1:2" x14ac:dyDescent="0.15">
      <c r="A70" s="1" t="s">
        <v>64</v>
      </c>
      <c r="B70" s="1">
        <v>68136</v>
      </c>
    </row>
    <row r="71" spans="1:2" x14ac:dyDescent="0.15">
      <c r="A71" s="1" t="s">
        <v>65</v>
      </c>
      <c r="B71" s="1">
        <v>38226</v>
      </c>
    </row>
    <row r="72" spans="1:2" x14ac:dyDescent="0.15">
      <c r="A72" s="1" t="s">
        <v>66</v>
      </c>
      <c r="B72" s="1">
        <v>53445</v>
      </c>
    </row>
    <row r="73" spans="1:2" x14ac:dyDescent="0.15">
      <c r="A73" s="1" t="s">
        <v>67</v>
      </c>
      <c r="B73" s="1">
        <v>1507</v>
      </c>
    </row>
    <row r="74" spans="1:2" x14ac:dyDescent="0.15">
      <c r="A74" s="1" t="s">
        <v>68</v>
      </c>
      <c r="B74" s="1">
        <v>13914</v>
      </c>
    </row>
    <row r="76" spans="1:2" x14ac:dyDescent="0.15">
      <c r="A76" s="1" t="s">
        <v>69</v>
      </c>
    </row>
    <row r="77" spans="1:2" x14ac:dyDescent="0.15">
      <c r="A77" s="1" t="s">
        <v>70</v>
      </c>
    </row>
    <row r="78" spans="1:2" x14ac:dyDescent="0.15">
      <c r="A78" s="1" t="s">
        <v>71</v>
      </c>
    </row>
    <row r="79" spans="1:2" x14ac:dyDescent="0.15">
      <c r="A79" s="1" t="s">
        <v>72</v>
      </c>
    </row>
    <row r="80" spans="1:2" x14ac:dyDescent="0.15">
      <c r="A80" s="1" t="s">
        <v>73</v>
      </c>
    </row>
    <row r="81" spans="1:1" x14ac:dyDescent="0.15">
      <c r="A81" s="1" t="s">
        <v>74</v>
      </c>
    </row>
    <row r="82" spans="1:1" x14ac:dyDescent="0.15">
      <c r="A82" s="1" t="s">
        <v>75</v>
      </c>
    </row>
  </sheetData>
  <sortState ref="E4:G57">
    <sortCondition descending="1" ref="G4:G57"/>
  </sortState>
  <phoneticPr fontId="3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opLeftCell="D1" workbookViewId="0">
      <selection activeCell="D1" sqref="D1"/>
    </sheetView>
  </sheetViews>
  <sheetFormatPr defaultRowHeight="15.75" x14ac:dyDescent="0.15"/>
  <cols>
    <col min="1" max="1" width="30.625" style="1" customWidth="1"/>
    <col min="2" max="2" width="9.125" style="1" bestFit="1" customWidth="1"/>
    <col min="3" max="4" width="9" style="1"/>
    <col min="5" max="5" width="26.625" style="1" bestFit="1" customWidth="1"/>
    <col min="6" max="7" width="9.125" style="1" customWidth="1"/>
    <col min="8" max="17" width="9" style="1"/>
    <col min="18" max="18" width="26.625" style="1" bestFit="1" customWidth="1"/>
    <col min="19" max="16384" width="9" style="1"/>
  </cols>
  <sheetData>
    <row r="1" spans="1:19" x14ac:dyDescent="0.15">
      <c r="A1" s="1" t="s">
        <v>0</v>
      </c>
    </row>
    <row r="2" spans="1:19" x14ac:dyDescent="0.15">
      <c r="S2" s="1" t="s">
        <v>143</v>
      </c>
    </row>
    <row r="3" spans="1:19" x14ac:dyDescent="0.15">
      <c r="B3" s="1" t="s">
        <v>143</v>
      </c>
      <c r="E3" s="1" t="s">
        <v>1</v>
      </c>
      <c r="F3" s="1" t="s">
        <v>88</v>
      </c>
      <c r="G3" s="1" t="s">
        <v>143</v>
      </c>
      <c r="R3" s="1" t="s">
        <v>32</v>
      </c>
      <c r="S3" s="1">
        <v>10663</v>
      </c>
    </row>
    <row r="4" spans="1:19" x14ac:dyDescent="0.15">
      <c r="A4" s="1" t="s">
        <v>32</v>
      </c>
      <c r="B4" s="1">
        <v>10663</v>
      </c>
      <c r="D4" s="1">
        <v>1</v>
      </c>
      <c r="E4" s="1" t="s">
        <v>156</v>
      </c>
      <c r="F4" s="2">
        <f>+G4/$G$16</f>
        <v>0.12875064900566296</v>
      </c>
      <c r="G4" s="1">
        <v>10663</v>
      </c>
      <c r="R4" s="1" t="s">
        <v>21</v>
      </c>
      <c r="S4" s="1">
        <v>9950</v>
      </c>
    </row>
    <row r="5" spans="1:19" x14ac:dyDescent="0.15">
      <c r="A5" s="1" t="s">
        <v>21</v>
      </c>
      <c r="B5" s="1">
        <v>9950</v>
      </c>
      <c r="D5" s="1">
        <v>2</v>
      </c>
      <c r="E5" s="1" t="s">
        <v>157</v>
      </c>
      <c r="F5" s="2">
        <f t="shared" ref="F5:F14" si="0">+G5/$G$16</f>
        <v>0.12014151342083339</v>
      </c>
      <c r="G5" s="1">
        <v>9950</v>
      </c>
      <c r="R5" s="1" t="s">
        <v>2</v>
      </c>
      <c r="S5" s="1">
        <v>6785</v>
      </c>
    </row>
    <row r="6" spans="1:19" x14ac:dyDescent="0.15">
      <c r="A6" s="1" t="s">
        <v>2</v>
      </c>
      <c r="B6" s="1">
        <v>6785</v>
      </c>
      <c r="D6" s="1">
        <v>3</v>
      </c>
      <c r="E6" s="1" t="s">
        <v>77</v>
      </c>
      <c r="F6" s="2">
        <f t="shared" si="0"/>
        <v>8.1925645081442663E-2</v>
      </c>
      <c r="G6" s="1">
        <v>6785</v>
      </c>
      <c r="R6" s="1" t="s">
        <v>27</v>
      </c>
      <c r="S6" s="1">
        <v>4361</v>
      </c>
    </row>
    <row r="7" spans="1:19" x14ac:dyDescent="0.15">
      <c r="A7" s="1" t="s">
        <v>27</v>
      </c>
      <c r="B7" s="1">
        <v>4361</v>
      </c>
      <c r="D7" s="1">
        <v>4</v>
      </c>
      <c r="E7" s="1" t="s">
        <v>158</v>
      </c>
      <c r="F7" s="2">
        <f t="shared" si="0"/>
        <v>5.2656998997814508E-2</v>
      </c>
      <c r="G7" s="1">
        <v>4361</v>
      </c>
      <c r="R7" s="1" t="s">
        <v>54</v>
      </c>
      <c r="S7" s="1">
        <v>3814</v>
      </c>
    </row>
    <row r="8" spans="1:19" x14ac:dyDescent="0.15">
      <c r="A8" s="1" t="s">
        <v>54</v>
      </c>
      <c r="B8" s="1">
        <v>3814</v>
      </c>
      <c r="D8" s="1">
        <v>5</v>
      </c>
      <c r="E8" s="1" t="s">
        <v>81</v>
      </c>
      <c r="F8" s="2">
        <f t="shared" si="0"/>
        <v>4.6052234390659148E-2</v>
      </c>
      <c r="G8" s="1">
        <v>3814</v>
      </c>
      <c r="R8" s="1" t="s">
        <v>12</v>
      </c>
      <c r="S8" s="1">
        <v>3222</v>
      </c>
    </row>
    <row r="9" spans="1:19" x14ac:dyDescent="0.15">
      <c r="A9" s="1" t="s">
        <v>12</v>
      </c>
      <c r="B9" s="1">
        <v>3222</v>
      </c>
      <c r="D9" s="1">
        <v>6</v>
      </c>
      <c r="E9" s="1" t="s">
        <v>159</v>
      </c>
      <c r="F9" s="2">
        <f t="shared" si="0"/>
        <v>3.8904116205218608E-2</v>
      </c>
      <c r="G9" s="1">
        <v>3222</v>
      </c>
      <c r="R9" s="1" t="s">
        <v>3</v>
      </c>
      <c r="S9" s="1">
        <v>3207</v>
      </c>
    </row>
    <row r="10" spans="1:19" x14ac:dyDescent="0.15">
      <c r="A10" s="1" t="s">
        <v>3</v>
      </c>
      <c r="B10" s="1">
        <v>3207</v>
      </c>
      <c r="D10" s="1">
        <v>7</v>
      </c>
      <c r="E10" s="1" t="s">
        <v>160</v>
      </c>
      <c r="F10" s="2">
        <f t="shared" si="0"/>
        <v>3.8722998345790217E-2</v>
      </c>
      <c r="G10" s="1">
        <v>3207</v>
      </c>
      <c r="R10" s="1" t="s">
        <v>4</v>
      </c>
      <c r="S10" s="1">
        <v>3167</v>
      </c>
    </row>
    <row r="11" spans="1:19" x14ac:dyDescent="0.15">
      <c r="A11" s="1" t="s">
        <v>4</v>
      </c>
      <c r="B11" s="1">
        <v>3167</v>
      </c>
      <c r="D11" s="1">
        <v>8</v>
      </c>
      <c r="E11" s="1" t="s">
        <v>161</v>
      </c>
      <c r="F11" s="2">
        <f t="shared" si="0"/>
        <v>3.8240017387314508E-2</v>
      </c>
      <c r="G11" s="1">
        <v>3167</v>
      </c>
      <c r="R11" s="1" t="s">
        <v>34</v>
      </c>
      <c r="S11" s="1">
        <v>3027</v>
      </c>
    </row>
    <row r="12" spans="1:19" x14ac:dyDescent="0.15">
      <c r="A12" s="1" t="s">
        <v>34</v>
      </c>
      <c r="B12" s="1">
        <v>3027</v>
      </c>
      <c r="D12" s="1">
        <v>9</v>
      </c>
      <c r="E12" s="1" t="s">
        <v>84</v>
      </c>
      <c r="F12" s="2">
        <f t="shared" si="0"/>
        <v>3.6549584032649511E-2</v>
      </c>
      <c r="G12" s="1">
        <v>3027</v>
      </c>
      <c r="R12" s="1" t="s">
        <v>29</v>
      </c>
      <c r="S12" s="1">
        <v>2786</v>
      </c>
    </row>
    <row r="13" spans="1:19" x14ac:dyDescent="0.15">
      <c r="A13" s="1" t="s">
        <v>29</v>
      </c>
      <c r="B13" s="1">
        <v>2786</v>
      </c>
      <c r="D13" s="1">
        <v>10</v>
      </c>
      <c r="E13" s="1" t="s">
        <v>162</v>
      </c>
      <c r="F13" s="2">
        <f t="shared" si="0"/>
        <v>3.3639623757833345E-2</v>
      </c>
      <c r="G13" s="1">
        <v>2786</v>
      </c>
      <c r="R13" s="1" t="s">
        <v>19</v>
      </c>
      <c r="S13" s="1">
        <v>2466</v>
      </c>
    </row>
    <row r="14" spans="1:19" x14ac:dyDescent="0.15">
      <c r="A14" s="1" t="s">
        <v>19</v>
      </c>
      <c r="B14" s="1">
        <v>2466</v>
      </c>
      <c r="E14" s="1" t="s">
        <v>87</v>
      </c>
      <c r="F14" s="2">
        <f t="shared" si="0"/>
        <v>0.38441661937478117</v>
      </c>
      <c r="G14" s="1">
        <f>SUM(G18:G60)</f>
        <v>31837</v>
      </c>
      <c r="R14" s="1" t="s">
        <v>28</v>
      </c>
      <c r="S14" s="1">
        <v>2428</v>
      </c>
    </row>
    <row r="15" spans="1:19" x14ac:dyDescent="0.15">
      <c r="A15" s="1" t="s">
        <v>28</v>
      </c>
      <c r="B15" s="1">
        <v>2428</v>
      </c>
      <c r="R15" s="1" t="s">
        <v>46</v>
      </c>
      <c r="S15" s="1">
        <v>2134</v>
      </c>
    </row>
    <row r="16" spans="1:19" x14ac:dyDescent="0.15">
      <c r="A16" s="1" t="s">
        <v>46</v>
      </c>
      <c r="B16" s="1">
        <v>2134</v>
      </c>
      <c r="G16" s="1">
        <f>SUM(G4:G14)</f>
        <v>82819</v>
      </c>
      <c r="R16" s="1" t="s">
        <v>38</v>
      </c>
      <c r="S16" s="1">
        <v>1969</v>
      </c>
    </row>
    <row r="17" spans="1:19" x14ac:dyDescent="0.15">
      <c r="A17" s="1" t="s">
        <v>38</v>
      </c>
      <c r="B17" s="1">
        <v>1969</v>
      </c>
      <c r="R17" s="1" t="s">
        <v>39</v>
      </c>
      <c r="S17" s="1">
        <v>1916</v>
      </c>
    </row>
    <row r="18" spans="1:19" x14ac:dyDescent="0.15">
      <c r="A18" s="1" t="s">
        <v>39</v>
      </c>
      <c r="B18" s="1">
        <v>1916</v>
      </c>
      <c r="D18" s="1">
        <v>11</v>
      </c>
      <c r="E18" s="1" t="s">
        <v>19</v>
      </c>
      <c r="G18" s="1">
        <v>2466</v>
      </c>
      <c r="R18" s="1" t="s">
        <v>7</v>
      </c>
      <c r="S18" s="1">
        <v>1899</v>
      </c>
    </row>
    <row r="19" spans="1:19" x14ac:dyDescent="0.15">
      <c r="A19" s="1" t="s">
        <v>7</v>
      </c>
      <c r="B19" s="1">
        <v>1899</v>
      </c>
      <c r="D19" s="1">
        <v>12</v>
      </c>
      <c r="E19" s="1" t="s">
        <v>28</v>
      </c>
      <c r="G19" s="1">
        <v>2428</v>
      </c>
      <c r="R19" s="1" t="s">
        <v>45</v>
      </c>
      <c r="S19" s="1">
        <v>1820</v>
      </c>
    </row>
    <row r="20" spans="1:19" x14ac:dyDescent="0.15">
      <c r="A20" s="1" t="s">
        <v>45</v>
      </c>
      <c r="B20" s="1">
        <v>1820</v>
      </c>
      <c r="D20" s="1">
        <v>13</v>
      </c>
      <c r="E20" s="1" t="s">
        <v>46</v>
      </c>
      <c r="G20" s="1">
        <v>2134</v>
      </c>
      <c r="R20" s="1" t="s">
        <v>23</v>
      </c>
      <c r="S20" s="1">
        <v>1555</v>
      </c>
    </row>
    <row r="21" spans="1:19" x14ac:dyDescent="0.15">
      <c r="A21" s="1" t="s">
        <v>23</v>
      </c>
      <c r="B21" s="1">
        <v>1555</v>
      </c>
      <c r="D21" s="1">
        <v>14</v>
      </c>
      <c r="E21" s="1" t="s">
        <v>38</v>
      </c>
      <c r="G21" s="1">
        <v>1969</v>
      </c>
      <c r="R21" s="1" t="s">
        <v>18</v>
      </c>
      <c r="S21" s="1">
        <v>1483</v>
      </c>
    </row>
    <row r="22" spans="1:19" x14ac:dyDescent="0.15">
      <c r="A22" s="1" t="s">
        <v>18</v>
      </c>
      <c r="B22" s="1">
        <v>1483</v>
      </c>
      <c r="D22" s="1">
        <v>15</v>
      </c>
      <c r="E22" s="1" t="s">
        <v>39</v>
      </c>
      <c r="G22" s="1">
        <v>1916</v>
      </c>
      <c r="R22" s="1" t="s">
        <v>31</v>
      </c>
      <c r="S22" s="1">
        <v>1438</v>
      </c>
    </row>
    <row r="23" spans="1:19" x14ac:dyDescent="0.15">
      <c r="A23" s="1" t="s">
        <v>31</v>
      </c>
      <c r="B23" s="1">
        <v>1438</v>
      </c>
      <c r="D23" s="1">
        <v>16</v>
      </c>
      <c r="E23" s="1" t="s">
        <v>7</v>
      </c>
      <c r="G23" s="1">
        <v>1899</v>
      </c>
      <c r="R23" s="1" t="s">
        <v>56</v>
      </c>
      <c r="S23" s="1">
        <v>1006</v>
      </c>
    </row>
    <row r="24" spans="1:19" x14ac:dyDescent="0.15">
      <c r="A24" s="1" t="s">
        <v>56</v>
      </c>
      <c r="B24" s="1">
        <v>1006</v>
      </c>
      <c r="D24" s="1">
        <v>17</v>
      </c>
      <c r="E24" s="1" t="s">
        <v>45</v>
      </c>
      <c r="G24" s="1">
        <v>1820</v>
      </c>
      <c r="R24" s="1" t="s">
        <v>15</v>
      </c>
      <c r="S24" s="1">
        <v>895</v>
      </c>
    </row>
    <row r="25" spans="1:19" x14ac:dyDescent="0.15">
      <c r="A25" s="1" t="s">
        <v>15</v>
      </c>
      <c r="B25" s="1">
        <v>895</v>
      </c>
      <c r="D25" s="1">
        <v>18</v>
      </c>
      <c r="E25" s="1" t="s">
        <v>23</v>
      </c>
      <c r="G25" s="1">
        <v>1555</v>
      </c>
      <c r="R25" s="1" t="s">
        <v>55</v>
      </c>
      <c r="S25" s="1">
        <v>803</v>
      </c>
    </row>
    <row r="26" spans="1:19" x14ac:dyDescent="0.15">
      <c r="A26" s="1" t="s">
        <v>55</v>
      </c>
      <c r="B26" s="1">
        <v>803</v>
      </c>
      <c r="D26" s="1">
        <v>19</v>
      </c>
      <c r="E26" s="1" t="s">
        <v>18</v>
      </c>
      <c r="G26" s="1">
        <v>1483</v>
      </c>
      <c r="R26" s="1" t="s">
        <v>6</v>
      </c>
      <c r="S26" s="1">
        <v>772</v>
      </c>
    </row>
    <row r="27" spans="1:19" x14ac:dyDescent="0.15">
      <c r="A27" s="1" t="s">
        <v>6</v>
      </c>
      <c r="B27" s="1">
        <v>772</v>
      </c>
      <c r="D27" s="1">
        <v>20</v>
      </c>
      <c r="E27" s="1" t="s">
        <v>31</v>
      </c>
      <c r="G27" s="1">
        <v>1438</v>
      </c>
      <c r="R27" s="1" t="s">
        <v>30</v>
      </c>
      <c r="S27" s="1">
        <v>757</v>
      </c>
    </row>
    <row r="28" spans="1:19" x14ac:dyDescent="0.15">
      <c r="A28" s="1" t="s">
        <v>30</v>
      </c>
      <c r="B28" s="1">
        <v>757</v>
      </c>
      <c r="D28" s="1">
        <v>21</v>
      </c>
      <c r="E28" s="1" t="s">
        <v>56</v>
      </c>
      <c r="G28" s="1">
        <v>1006</v>
      </c>
      <c r="R28" s="1" t="s">
        <v>57</v>
      </c>
      <c r="S28" s="1">
        <v>741</v>
      </c>
    </row>
    <row r="29" spans="1:19" x14ac:dyDescent="0.15">
      <c r="A29" s="1" t="s">
        <v>57</v>
      </c>
      <c r="B29" s="1">
        <v>741</v>
      </c>
      <c r="D29" s="1">
        <v>22</v>
      </c>
      <c r="E29" s="1" t="s">
        <v>15</v>
      </c>
      <c r="G29" s="1">
        <v>895</v>
      </c>
      <c r="R29" s="1" t="s">
        <v>42</v>
      </c>
      <c r="S29" s="1">
        <v>715</v>
      </c>
    </row>
    <row r="30" spans="1:19" x14ac:dyDescent="0.15">
      <c r="A30" s="1" t="s">
        <v>42</v>
      </c>
      <c r="B30" s="1">
        <v>715</v>
      </c>
      <c r="D30" s="1">
        <v>23</v>
      </c>
      <c r="E30" s="1" t="s">
        <v>55</v>
      </c>
      <c r="G30" s="1">
        <v>803</v>
      </c>
      <c r="R30" s="1" t="s">
        <v>8</v>
      </c>
      <c r="S30" s="1">
        <v>588</v>
      </c>
    </row>
    <row r="31" spans="1:19" x14ac:dyDescent="0.15">
      <c r="A31" s="1" t="s">
        <v>8</v>
      </c>
      <c r="B31" s="1">
        <v>588</v>
      </c>
      <c r="D31" s="1">
        <v>24</v>
      </c>
      <c r="E31" s="1" t="s">
        <v>6</v>
      </c>
      <c r="G31" s="1">
        <v>772</v>
      </c>
      <c r="R31" s="1" t="s">
        <v>52</v>
      </c>
      <c r="S31" s="1">
        <v>538</v>
      </c>
    </row>
    <row r="32" spans="1:19" x14ac:dyDescent="0.15">
      <c r="A32" s="1" t="s">
        <v>52</v>
      </c>
      <c r="B32" s="1">
        <v>538</v>
      </c>
      <c r="D32" s="1">
        <v>25</v>
      </c>
      <c r="E32" s="1" t="s">
        <v>30</v>
      </c>
      <c r="G32" s="1">
        <v>757</v>
      </c>
      <c r="R32" s="1" t="s">
        <v>9</v>
      </c>
      <c r="S32" s="1">
        <v>507</v>
      </c>
    </row>
    <row r="33" spans="1:19" x14ac:dyDescent="0.15">
      <c r="A33" s="1" t="s">
        <v>9</v>
      </c>
      <c r="B33" s="1">
        <v>507</v>
      </c>
      <c r="D33" s="1">
        <v>26</v>
      </c>
      <c r="E33" s="1" t="s">
        <v>57</v>
      </c>
      <c r="G33" s="1">
        <v>741</v>
      </c>
      <c r="R33" s="1" t="s">
        <v>48</v>
      </c>
      <c r="S33" s="1">
        <v>457</v>
      </c>
    </row>
    <row r="34" spans="1:19" x14ac:dyDescent="0.15">
      <c r="A34" s="1" t="s">
        <v>48</v>
      </c>
      <c r="B34" s="1">
        <v>457</v>
      </c>
      <c r="D34" s="1">
        <v>27</v>
      </c>
      <c r="E34" s="1" t="s">
        <v>42</v>
      </c>
      <c r="G34" s="1">
        <v>715</v>
      </c>
      <c r="R34" s="1" t="s">
        <v>25</v>
      </c>
      <c r="S34" s="1">
        <v>420</v>
      </c>
    </row>
    <row r="35" spans="1:19" x14ac:dyDescent="0.15">
      <c r="A35" s="1" t="s">
        <v>25</v>
      </c>
      <c r="B35" s="1">
        <v>420</v>
      </c>
      <c r="D35" s="1">
        <v>28</v>
      </c>
      <c r="E35" s="1" t="s">
        <v>8</v>
      </c>
      <c r="G35" s="1">
        <v>588</v>
      </c>
      <c r="R35" s="1" t="s">
        <v>33</v>
      </c>
      <c r="S35" s="1">
        <v>406</v>
      </c>
    </row>
    <row r="36" spans="1:19" x14ac:dyDescent="0.15">
      <c r="A36" s="1" t="s">
        <v>33</v>
      </c>
      <c r="B36" s="1">
        <v>406</v>
      </c>
      <c r="D36" s="1">
        <v>29</v>
      </c>
      <c r="E36" s="1" t="s">
        <v>52</v>
      </c>
      <c r="G36" s="1">
        <v>538</v>
      </c>
      <c r="R36" s="1" t="s">
        <v>58</v>
      </c>
      <c r="S36" s="1">
        <v>362</v>
      </c>
    </row>
    <row r="37" spans="1:19" x14ac:dyDescent="0.15">
      <c r="A37" s="1" t="s">
        <v>58</v>
      </c>
      <c r="B37" s="1">
        <v>362</v>
      </c>
      <c r="D37" s="1">
        <v>30</v>
      </c>
      <c r="E37" s="1" t="s">
        <v>9</v>
      </c>
      <c r="G37" s="1">
        <v>507</v>
      </c>
      <c r="R37" s="1" t="s">
        <v>43</v>
      </c>
      <c r="S37" s="1">
        <v>347</v>
      </c>
    </row>
    <row r="38" spans="1:19" x14ac:dyDescent="0.15">
      <c r="A38" s="1" t="s">
        <v>43</v>
      </c>
      <c r="B38" s="1">
        <v>347</v>
      </c>
      <c r="D38" s="1">
        <v>31</v>
      </c>
      <c r="E38" s="1" t="s">
        <v>48</v>
      </c>
      <c r="G38" s="1">
        <v>457</v>
      </c>
      <c r="R38" s="1" t="s">
        <v>60</v>
      </c>
      <c r="S38" s="1">
        <v>340</v>
      </c>
    </row>
    <row r="39" spans="1:19" x14ac:dyDescent="0.15">
      <c r="A39" s="1" t="s">
        <v>60</v>
      </c>
      <c r="B39" s="1">
        <v>340</v>
      </c>
      <c r="D39" s="1">
        <v>32</v>
      </c>
      <c r="E39" s="1" t="s">
        <v>25</v>
      </c>
      <c r="G39" s="1">
        <v>420</v>
      </c>
      <c r="R39" s="1" t="s">
        <v>35</v>
      </c>
      <c r="S39" s="1">
        <v>315</v>
      </c>
    </row>
    <row r="40" spans="1:19" x14ac:dyDescent="0.15">
      <c r="A40" s="1" t="s">
        <v>35</v>
      </c>
      <c r="B40" s="1">
        <v>315</v>
      </c>
      <c r="D40" s="1">
        <v>33</v>
      </c>
      <c r="E40" s="1" t="s">
        <v>33</v>
      </c>
      <c r="G40" s="1">
        <v>406</v>
      </c>
      <c r="R40" s="1" t="s">
        <v>59</v>
      </c>
      <c r="S40" s="1">
        <v>309</v>
      </c>
    </row>
    <row r="41" spans="1:19" x14ac:dyDescent="0.15">
      <c r="A41" s="1" t="s">
        <v>59</v>
      </c>
      <c r="B41" s="1">
        <v>309</v>
      </c>
      <c r="D41" s="1">
        <v>34</v>
      </c>
      <c r="E41" s="1" t="s">
        <v>58</v>
      </c>
      <c r="G41" s="1">
        <v>362</v>
      </c>
      <c r="R41" s="1" t="s">
        <v>16</v>
      </c>
      <c r="S41" s="1">
        <v>287</v>
      </c>
    </row>
    <row r="42" spans="1:19" x14ac:dyDescent="0.15">
      <c r="A42" s="1" t="s">
        <v>16</v>
      </c>
      <c r="B42" s="1">
        <v>287</v>
      </c>
      <c r="D42" s="1">
        <v>35</v>
      </c>
      <c r="E42" s="1" t="s">
        <v>43</v>
      </c>
      <c r="G42" s="1">
        <v>347</v>
      </c>
      <c r="R42" s="1" t="s">
        <v>44</v>
      </c>
      <c r="S42" s="1">
        <v>240</v>
      </c>
    </row>
    <row r="43" spans="1:19" x14ac:dyDescent="0.15">
      <c r="A43" s="1" t="s">
        <v>44</v>
      </c>
      <c r="B43" s="1">
        <v>240</v>
      </c>
      <c r="D43" s="1">
        <v>36</v>
      </c>
      <c r="E43" s="1" t="s">
        <v>60</v>
      </c>
      <c r="G43" s="1">
        <v>340</v>
      </c>
      <c r="R43" s="1" t="s">
        <v>41</v>
      </c>
      <c r="S43" s="1">
        <v>237</v>
      </c>
    </row>
    <row r="44" spans="1:19" x14ac:dyDescent="0.15">
      <c r="A44" s="1" t="s">
        <v>41</v>
      </c>
      <c r="B44" s="1">
        <v>237</v>
      </c>
      <c r="D44" s="1">
        <v>37</v>
      </c>
      <c r="E44" s="1" t="s">
        <v>35</v>
      </c>
      <c r="G44" s="1">
        <v>315</v>
      </c>
      <c r="R44" s="1" t="s">
        <v>22</v>
      </c>
      <c r="S44" s="1">
        <v>211</v>
      </c>
    </row>
    <row r="45" spans="1:19" x14ac:dyDescent="0.15">
      <c r="A45" s="1" t="s">
        <v>22</v>
      </c>
      <c r="B45" s="1">
        <v>211</v>
      </c>
      <c r="D45" s="1">
        <v>38</v>
      </c>
      <c r="E45" s="1" t="s">
        <v>59</v>
      </c>
      <c r="G45" s="1">
        <v>309</v>
      </c>
      <c r="R45" s="1" t="s">
        <v>36</v>
      </c>
      <c r="S45" s="1">
        <v>192</v>
      </c>
    </row>
    <row r="46" spans="1:19" x14ac:dyDescent="0.15">
      <c r="A46" s="1" t="s">
        <v>36</v>
      </c>
      <c r="B46" s="1">
        <v>192</v>
      </c>
      <c r="D46" s="1">
        <v>39</v>
      </c>
      <c r="E46" s="1" t="s">
        <v>16</v>
      </c>
      <c r="G46" s="1">
        <v>287</v>
      </c>
      <c r="R46" s="1" t="s">
        <v>50</v>
      </c>
      <c r="S46" s="1">
        <v>186</v>
      </c>
    </row>
    <row r="47" spans="1:19" x14ac:dyDescent="0.15">
      <c r="A47" s="1" t="s">
        <v>50</v>
      </c>
      <c r="B47" s="1">
        <v>186</v>
      </c>
      <c r="D47" s="1">
        <v>40</v>
      </c>
      <c r="E47" s="1" t="s">
        <v>44</v>
      </c>
      <c r="G47" s="1">
        <v>240</v>
      </c>
      <c r="R47" s="1" t="s">
        <v>53</v>
      </c>
      <c r="S47" s="1">
        <v>175</v>
      </c>
    </row>
    <row r="48" spans="1:19" x14ac:dyDescent="0.15">
      <c r="A48" s="1" t="s">
        <v>53</v>
      </c>
      <c r="B48" s="1">
        <v>175</v>
      </c>
      <c r="D48" s="1">
        <v>41</v>
      </c>
      <c r="E48" s="1" t="s">
        <v>41</v>
      </c>
      <c r="G48" s="1">
        <v>237</v>
      </c>
      <c r="R48" s="1" t="s">
        <v>11</v>
      </c>
      <c r="S48" s="1">
        <v>152</v>
      </c>
    </row>
    <row r="49" spans="1:19" x14ac:dyDescent="0.15">
      <c r="A49" s="1" t="s">
        <v>11</v>
      </c>
      <c r="B49" s="1">
        <v>152</v>
      </c>
      <c r="D49" s="1">
        <v>42</v>
      </c>
      <c r="E49" s="1" t="s">
        <v>22</v>
      </c>
      <c r="G49" s="1">
        <v>211</v>
      </c>
      <c r="R49" s="1" t="s">
        <v>13</v>
      </c>
      <c r="S49" s="1">
        <v>138</v>
      </c>
    </row>
    <row r="50" spans="1:19" x14ac:dyDescent="0.15">
      <c r="A50" s="1" t="s">
        <v>13</v>
      </c>
      <c r="B50" s="1">
        <v>138</v>
      </c>
      <c r="D50" s="1">
        <v>43</v>
      </c>
      <c r="E50" s="1" t="s">
        <v>36</v>
      </c>
      <c r="G50" s="1">
        <v>192</v>
      </c>
      <c r="R50" s="1" t="s">
        <v>40</v>
      </c>
      <c r="S50" s="1">
        <v>127</v>
      </c>
    </row>
    <row r="51" spans="1:19" x14ac:dyDescent="0.15">
      <c r="A51" s="1" t="s">
        <v>40</v>
      </c>
      <c r="B51" s="1">
        <v>127</v>
      </c>
      <c r="D51" s="1">
        <v>44</v>
      </c>
      <c r="E51" s="1" t="s">
        <v>50</v>
      </c>
      <c r="G51" s="1">
        <v>186</v>
      </c>
      <c r="R51" s="1" t="s">
        <v>17</v>
      </c>
      <c r="S51" s="1">
        <v>108</v>
      </c>
    </row>
    <row r="52" spans="1:19" x14ac:dyDescent="0.15">
      <c r="A52" s="1" t="s">
        <v>17</v>
      </c>
      <c r="B52" s="1">
        <v>108</v>
      </c>
      <c r="D52" s="1">
        <v>45</v>
      </c>
      <c r="E52" s="1" t="s">
        <v>53</v>
      </c>
      <c r="G52" s="1">
        <v>175</v>
      </c>
      <c r="R52" s="1" t="s">
        <v>24</v>
      </c>
      <c r="S52" s="1">
        <v>102</v>
      </c>
    </row>
    <row r="53" spans="1:19" x14ac:dyDescent="0.15">
      <c r="A53" s="1" t="s">
        <v>24</v>
      </c>
      <c r="B53" s="1">
        <v>102</v>
      </c>
      <c r="D53" s="1">
        <v>46</v>
      </c>
      <c r="E53" s="1" t="s">
        <v>11</v>
      </c>
      <c r="G53" s="1">
        <v>152</v>
      </c>
      <c r="R53" s="1" t="s">
        <v>10</v>
      </c>
      <c r="S53" s="1">
        <v>99</v>
      </c>
    </row>
    <row r="54" spans="1:19" x14ac:dyDescent="0.15">
      <c r="A54" s="1" t="s">
        <v>10</v>
      </c>
      <c r="B54" s="1">
        <v>99</v>
      </c>
      <c r="D54" s="1">
        <v>47</v>
      </c>
      <c r="E54" s="1" t="s">
        <v>13</v>
      </c>
      <c r="G54" s="1">
        <v>138</v>
      </c>
      <c r="R54" s="1" t="s">
        <v>20</v>
      </c>
      <c r="S54" s="1">
        <v>99</v>
      </c>
    </row>
    <row r="55" spans="1:19" x14ac:dyDescent="0.15">
      <c r="A55" s="1" t="s">
        <v>20</v>
      </c>
      <c r="B55" s="1">
        <v>99</v>
      </c>
      <c r="D55" s="1">
        <v>48</v>
      </c>
      <c r="E55" s="1" t="s">
        <v>40</v>
      </c>
      <c r="G55" s="1">
        <v>127</v>
      </c>
      <c r="R55" s="1" t="s">
        <v>49</v>
      </c>
      <c r="S55" s="1">
        <v>98</v>
      </c>
    </row>
    <row r="56" spans="1:19" x14ac:dyDescent="0.15">
      <c r="A56" s="1" t="s">
        <v>49</v>
      </c>
      <c r="B56" s="1">
        <v>98</v>
      </c>
      <c r="D56" s="1">
        <v>49</v>
      </c>
      <c r="E56" s="1" t="s">
        <v>17</v>
      </c>
      <c r="G56" s="1">
        <v>108</v>
      </c>
    </row>
    <row r="57" spans="1:19" x14ac:dyDescent="0.15">
      <c r="D57" s="1">
        <v>50</v>
      </c>
      <c r="E57" s="1" t="s">
        <v>24</v>
      </c>
      <c r="G57" s="1">
        <v>102</v>
      </c>
      <c r="R57" s="1" t="s">
        <v>62</v>
      </c>
      <c r="S57" s="1">
        <v>82818</v>
      </c>
    </row>
    <row r="58" spans="1:19" x14ac:dyDescent="0.15">
      <c r="A58" s="1" t="s">
        <v>62</v>
      </c>
      <c r="B58" s="1">
        <v>82818</v>
      </c>
      <c r="D58" s="1">
        <v>51</v>
      </c>
      <c r="E58" s="1" t="s">
        <v>10</v>
      </c>
      <c r="G58" s="1">
        <v>99</v>
      </c>
    </row>
    <row r="59" spans="1:19" x14ac:dyDescent="0.15">
      <c r="D59" s="1">
        <v>52</v>
      </c>
      <c r="E59" s="1" t="s">
        <v>20</v>
      </c>
      <c r="G59" s="1">
        <v>99</v>
      </c>
    </row>
    <row r="60" spans="1:19" x14ac:dyDescent="0.15">
      <c r="D60" s="1">
        <v>53</v>
      </c>
      <c r="E60" s="1" t="s">
        <v>49</v>
      </c>
      <c r="G60" s="1">
        <v>98</v>
      </c>
    </row>
  </sheetData>
  <sortState ref="R3:S55">
    <sortCondition descending="1" ref="S3:S55"/>
  </sortState>
  <phoneticPr fontId="3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workbookViewId="0">
      <pane xSplit="1" ySplit="4" topLeftCell="AM43" activePane="bottomRight" state="frozen"/>
      <selection pane="topRight" activeCell="B1" sqref="B1"/>
      <selection pane="bottomLeft" activeCell="A5" sqref="A5"/>
      <selection pane="bottomRight" activeCell="AS3" sqref="AS3:AS61"/>
    </sheetView>
  </sheetViews>
  <sheetFormatPr defaultRowHeight="15.75" x14ac:dyDescent="0.25"/>
  <cols>
    <col min="1" max="1" width="23.125" style="6" customWidth="1"/>
    <col min="2" max="52" width="9.125" style="6" bestFit="1" customWidth="1"/>
    <col min="53" max="53" width="9.625" style="6" bestFit="1" customWidth="1"/>
    <col min="54" max="54" width="9.875" style="6" bestFit="1" customWidth="1"/>
    <col min="55" max="16384" width="9" style="6"/>
  </cols>
  <sheetData>
    <row r="1" spans="1:58" x14ac:dyDescent="0.25">
      <c r="A1" s="6" t="s">
        <v>0</v>
      </c>
      <c r="BA1" s="6" t="s">
        <v>96</v>
      </c>
      <c r="BB1" s="6">
        <v>2015</v>
      </c>
    </row>
    <row r="2" spans="1:58" x14ac:dyDescent="0.25">
      <c r="BA2" s="6" t="s">
        <v>97</v>
      </c>
      <c r="BB2" s="6" t="s">
        <v>98</v>
      </c>
      <c r="BD2" s="6" t="s">
        <v>99</v>
      </c>
    </row>
    <row r="3" spans="1:58" x14ac:dyDescent="0.25">
      <c r="A3" s="6" t="s">
        <v>1</v>
      </c>
      <c r="B3" s="6" t="s">
        <v>100</v>
      </c>
      <c r="C3" s="6" t="s">
        <v>101</v>
      </c>
      <c r="D3" s="6" t="s">
        <v>102</v>
      </c>
      <c r="E3" s="6" t="s">
        <v>103</v>
      </c>
      <c r="F3" s="6" t="s">
        <v>104</v>
      </c>
      <c r="G3" s="6" t="s">
        <v>105</v>
      </c>
      <c r="H3" s="6" t="s">
        <v>106</v>
      </c>
      <c r="I3" s="6" t="s">
        <v>107</v>
      </c>
      <c r="J3" s="6" t="s">
        <v>108</v>
      </c>
      <c r="K3" s="6" t="s">
        <v>109</v>
      </c>
      <c r="L3" s="6" t="s">
        <v>110</v>
      </c>
      <c r="M3" s="6" t="s">
        <v>111</v>
      </c>
      <c r="N3" s="6" t="s">
        <v>112</v>
      </c>
      <c r="O3" s="6" t="s">
        <v>113</v>
      </c>
      <c r="P3" s="6" t="s">
        <v>114</v>
      </c>
      <c r="Q3" s="6" t="s">
        <v>115</v>
      </c>
      <c r="R3" s="6" t="s">
        <v>116</v>
      </c>
      <c r="S3" s="6" t="s">
        <v>117</v>
      </c>
      <c r="T3" s="6" t="s">
        <v>118</v>
      </c>
      <c r="U3" s="6" t="s">
        <v>119</v>
      </c>
      <c r="V3" s="6" t="s">
        <v>120</v>
      </c>
      <c r="W3" s="6" t="s">
        <v>121</v>
      </c>
      <c r="X3" s="6" t="s">
        <v>122</v>
      </c>
      <c r="Y3" s="6" t="s">
        <v>123</v>
      </c>
      <c r="Z3" s="6" t="s">
        <v>124</v>
      </c>
      <c r="AA3" s="6" t="s">
        <v>125</v>
      </c>
      <c r="AB3" s="6" t="s">
        <v>126</v>
      </c>
      <c r="AC3" s="6" t="s">
        <v>127</v>
      </c>
      <c r="AD3" s="6" t="s">
        <v>128</v>
      </c>
      <c r="AE3" s="6" t="s">
        <v>129</v>
      </c>
      <c r="AF3" s="6" t="s">
        <v>130</v>
      </c>
      <c r="AG3" s="6" t="s">
        <v>131</v>
      </c>
      <c r="AH3" s="6" t="s">
        <v>132</v>
      </c>
      <c r="AI3" s="6" t="s">
        <v>133</v>
      </c>
      <c r="AJ3" s="6" t="s">
        <v>134</v>
      </c>
      <c r="AK3" s="6" t="s">
        <v>135</v>
      </c>
      <c r="AL3" s="6" t="s">
        <v>136</v>
      </c>
      <c r="AM3" s="6" t="s">
        <v>137</v>
      </c>
      <c r="AN3" s="6" t="s">
        <v>138</v>
      </c>
      <c r="AO3" s="6" t="s">
        <v>139</v>
      </c>
      <c r="AP3" s="6" t="s">
        <v>140</v>
      </c>
      <c r="AQ3" s="6" t="s">
        <v>141</v>
      </c>
      <c r="AR3" s="6" t="s">
        <v>142</v>
      </c>
      <c r="AS3" s="6" t="s">
        <v>143</v>
      </c>
      <c r="AT3" s="6" t="s">
        <v>144</v>
      </c>
      <c r="AU3" s="6" t="s">
        <v>145</v>
      </c>
      <c r="AV3" s="6" t="s">
        <v>146</v>
      </c>
      <c r="AW3" s="6" t="s">
        <v>147</v>
      </c>
      <c r="AX3" s="6" t="s">
        <v>148</v>
      </c>
      <c r="AY3" s="6" t="s">
        <v>149</v>
      </c>
      <c r="AZ3" s="6" t="s">
        <v>76</v>
      </c>
      <c r="BA3" s="6">
        <v>2014</v>
      </c>
      <c r="BB3" s="6" t="s">
        <v>150</v>
      </c>
      <c r="BD3" s="6" t="s">
        <v>149</v>
      </c>
      <c r="BE3" s="6" t="s">
        <v>76</v>
      </c>
    </row>
    <row r="5" spans="1:58" x14ac:dyDescent="0.25">
      <c r="A5" s="6" t="s">
        <v>2</v>
      </c>
      <c r="B5" s="6">
        <v>9014</v>
      </c>
      <c r="C5" s="6">
        <v>9579</v>
      </c>
      <c r="D5" s="6">
        <v>10219</v>
      </c>
      <c r="E5" s="6">
        <v>10600</v>
      </c>
      <c r="F5" s="6">
        <v>10828</v>
      </c>
      <c r="G5" s="6">
        <v>11297</v>
      </c>
      <c r="H5" s="6">
        <v>11156</v>
      </c>
      <c r="I5" s="6">
        <v>11185</v>
      </c>
      <c r="J5" s="6">
        <v>10946</v>
      </c>
      <c r="K5" s="6">
        <v>10461</v>
      </c>
      <c r="L5" s="6">
        <v>10008</v>
      </c>
      <c r="M5" s="6">
        <v>9736</v>
      </c>
      <c r="N5" s="6">
        <v>9863</v>
      </c>
      <c r="O5" s="6">
        <v>10274</v>
      </c>
      <c r="P5" s="6">
        <v>10136</v>
      </c>
      <c r="Q5" s="6">
        <v>10170</v>
      </c>
      <c r="R5" s="6">
        <v>10181</v>
      </c>
      <c r="S5" s="6">
        <v>10199</v>
      </c>
      <c r="T5" s="6">
        <v>10247</v>
      </c>
      <c r="U5" s="6">
        <v>10509</v>
      </c>
      <c r="V5" s="6">
        <v>10580</v>
      </c>
      <c r="W5" s="6">
        <v>10231</v>
      </c>
      <c r="X5" s="6">
        <v>9944</v>
      </c>
      <c r="Y5" s="6">
        <v>9765</v>
      </c>
      <c r="Z5" s="6">
        <v>9159</v>
      </c>
      <c r="AA5" s="6">
        <v>8914</v>
      </c>
      <c r="AB5" s="6">
        <v>9076</v>
      </c>
      <c r="AC5" s="6">
        <v>8868</v>
      </c>
      <c r="AD5" s="6">
        <v>8583</v>
      </c>
      <c r="AE5" s="6">
        <v>8389</v>
      </c>
      <c r="AF5" s="6">
        <v>8322</v>
      </c>
      <c r="AG5" s="6">
        <v>8295</v>
      </c>
      <c r="AH5" s="6">
        <v>8269</v>
      </c>
      <c r="AI5" s="6">
        <v>8011</v>
      </c>
      <c r="AJ5" s="6">
        <v>7731</v>
      </c>
      <c r="AK5" s="6">
        <v>7732</v>
      </c>
      <c r="AL5" s="6">
        <v>7669</v>
      </c>
      <c r="AM5" s="6">
        <v>7625</v>
      </c>
      <c r="AN5" s="6">
        <v>7367</v>
      </c>
      <c r="AO5" s="6">
        <v>7250</v>
      </c>
      <c r="AP5" s="6">
        <v>6900</v>
      </c>
      <c r="AQ5" s="6">
        <v>6826</v>
      </c>
      <c r="AR5" s="6">
        <v>6860</v>
      </c>
      <c r="AS5" s="6">
        <v>6785</v>
      </c>
      <c r="AT5" s="6">
        <v>7264</v>
      </c>
      <c r="AU5" s="6">
        <v>7550</v>
      </c>
      <c r="AV5" s="6">
        <v>7853</v>
      </c>
      <c r="AW5" s="6">
        <v>8883</v>
      </c>
      <c r="AX5" s="6">
        <v>10059</v>
      </c>
      <c r="AY5" s="6">
        <v>11723</v>
      </c>
      <c r="AZ5" s="6">
        <v>12704</v>
      </c>
      <c r="BA5" s="6">
        <v>8.5000000000000006E-2</v>
      </c>
      <c r="BB5" s="6">
        <v>0.13</v>
      </c>
      <c r="BD5" s="6">
        <f>RANK(AY5,$AY$5:$AY$59)</f>
        <v>1</v>
      </c>
      <c r="BE5" s="6">
        <f>RANK(AZ5,$AZ$5:$AZ$59)</f>
        <v>1</v>
      </c>
      <c r="BF5" s="6">
        <f>+BE5-BD5</f>
        <v>0</v>
      </c>
    </row>
    <row r="6" spans="1:58" x14ac:dyDescent="0.25">
      <c r="A6" s="6" t="s">
        <v>3</v>
      </c>
      <c r="B6" s="6">
        <v>920</v>
      </c>
      <c r="C6" s="6">
        <v>1012</v>
      </c>
      <c r="D6" s="6">
        <v>1106</v>
      </c>
      <c r="E6" s="6">
        <v>1194</v>
      </c>
      <c r="F6" s="6">
        <v>1306</v>
      </c>
      <c r="G6" s="6">
        <v>1473</v>
      </c>
      <c r="H6" s="6">
        <v>1582</v>
      </c>
      <c r="I6" s="6">
        <v>1829</v>
      </c>
      <c r="J6" s="6">
        <v>2114</v>
      </c>
      <c r="K6" s="6">
        <v>1993</v>
      </c>
      <c r="L6" s="6">
        <v>1735</v>
      </c>
      <c r="M6" s="6">
        <v>1598</v>
      </c>
      <c r="N6" s="6">
        <v>1608</v>
      </c>
      <c r="O6" s="6">
        <v>1597</v>
      </c>
      <c r="P6" s="6">
        <v>1835</v>
      </c>
      <c r="Q6" s="6">
        <v>1764</v>
      </c>
      <c r="R6" s="6">
        <v>1610</v>
      </c>
      <c r="S6" s="6">
        <v>1590</v>
      </c>
      <c r="T6" s="6">
        <v>1661</v>
      </c>
      <c r="U6" s="6">
        <v>1775</v>
      </c>
      <c r="V6" s="6">
        <v>1813</v>
      </c>
      <c r="W6" s="6">
        <v>1805</v>
      </c>
      <c r="X6" s="6">
        <v>1909</v>
      </c>
      <c r="Y6" s="6">
        <v>2002</v>
      </c>
      <c r="Z6" s="6">
        <v>1961</v>
      </c>
      <c r="AA6" s="6">
        <v>1968</v>
      </c>
      <c r="AB6" s="6">
        <v>1984</v>
      </c>
      <c r="AC6" s="6">
        <v>2066</v>
      </c>
      <c r="AD6" s="6">
        <v>2189</v>
      </c>
      <c r="AE6" s="6">
        <v>2281</v>
      </c>
      <c r="AF6" s="6">
        <v>2402</v>
      </c>
      <c r="AG6" s="6">
        <v>2480</v>
      </c>
      <c r="AH6" s="6">
        <v>2588</v>
      </c>
      <c r="AI6" s="6">
        <v>2672</v>
      </c>
      <c r="AJ6" s="6">
        <v>2604</v>
      </c>
      <c r="AK6" s="6">
        <v>2703</v>
      </c>
      <c r="AL6" s="6">
        <v>2728</v>
      </c>
      <c r="AM6" s="6">
        <v>2858</v>
      </c>
      <c r="AN6" s="6">
        <v>3003</v>
      </c>
      <c r="AO6" s="6">
        <v>3080</v>
      </c>
      <c r="AP6" s="6">
        <v>3041</v>
      </c>
      <c r="AQ6" s="6">
        <v>3208</v>
      </c>
      <c r="AR6" s="6">
        <v>3290</v>
      </c>
      <c r="AS6" s="6">
        <v>3207</v>
      </c>
      <c r="AT6" s="6">
        <v>3202</v>
      </c>
      <c r="AU6" s="6">
        <v>3332</v>
      </c>
      <c r="AV6" s="6">
        <v>3515</v>
      </c>
      <c r="AW6" s="6">
        <v>3740</v>
      </c>
      <c r="AX6" s="6">
        <v>4000</v>
      </c>
      <c r="AY6" s="6">
        <v>4278</v>
      </c>
      <c r="AZ6" s="6">
        <v>4385</v>
      </c>
      <c r="BA6" s="6">
        <v>2.8000000000000001E-2</v>
      </c>
      <c r="BB6" s="6">
        <v>4.9000000000000002E-2</v>
      </c>
      <c r="BD6" s="6">
        <f t="shared" ref="BD6:BD59" si="0">RANK(AY6,$AY$5:$AY$59)</f>
        <v>4</v>
      </c>
      <c r="BE6" s="6">
        <f t="shared" ref="BE6:BE59" si="1">RANK(AZ6,$AZ$5:$AZ$59)</f>
        <v>4</v>
      </c>
      <c r="BF6" s="6">
        <f t="shared" ref="BF6:BF59" si="2">+BE6-BD6</f>
        <v>0</v>
      </c>
    </row>
    <row r="7" spans="1:58" x14ac:dyDescent="0.25">
      <c r="A7" s="6" t="s">
        <v>4</v>
      </c>
      <c r="B7" s="6">
        <v>362</v>
      </c>
      <c r="C7" s="6">
        <v>370</v>
      </c>
      <c r="D7" s="6">
        <v>411</v>
      </c>
      <c r="E7" s="6">
        <v>439</v>
      </c>
      <c r="F7" s="6">
        <v>461</v>
      </c>
      <c r="G7" s="6">
        <v>487</v>
      </c>
      <c r="H7" s="6">
        <v>486</v>
      </c>
      <c r="I7" s="6">
        <v>506</v>
      </c>
      <c r="J7" s="6">
        <v>525</v>
      </c>
      <c r="K7" s="6">
        <v>653</v>
      </c>
      <c r="L7" s="6">
        <v>806</v>
      </c>
      <c r="M7" s="6">
        <v>894</v>
      </c>
      <c r="N7" s="6">
        <v>1085</v>
      </c>
      <c r="O7" s="6">
        <v>1327</v>
      </c>
      <c r="P7" s="6">
        <v>1607</v>
      </c>
      <c r="Q7" s="6">
        <v>2129</v>
      </c>
      <c r="R7" s="6">
        <v>2553</v>
      </c>
      <c r="S7" s="6">
        <v>3001</v>
      </c>
      <c r="T7" s="6">
        <v>2930</v>
      </c>
      <c r="U7" s="6">
        <v>2942</v>
      </c>
      <c r="V7" s="6">
        <v>2912</v>
      </c>
      <c r="W7" s="6">
        <v>2758</v>
      </c>
      <c r="X7" s="6">
        <v>2879</v>
      </c>
      <c r="Y7" s="6">
        <v>2877</v>
      </c>
      <c r="Z7" s="6">
        <v>2897</v>
      </c>
      <c r="AA7" s="6">
        <v>2941</v>
      </c>
      <c r="AB7" s="6">
        <v>3100</v>
      </c>
      <c r="AC7" s="6">
        <v>3098</v>
      </c>
      <c r="AD7" s="6">
        <v>3118</v>
      </c>
      <c r="AE7" s="6">
        <v>3138</v>
      </c>
      <c r="AF7" s="6">
        <v>3057</v>
      </c>
      <c r="AG7" s="6">
        <v>3273</v>
      </c>
      <c r="AH7" s="6">
        <v>3411</v>
      </c>
      <c r="AI7" s="6">
        <v>3501</v>
      </c>
      <c r="AJ7" s="6">
        <v>3354</v>
      </c>
      <c r="AK7" s="6">
        <v>3459</v>
      </c>
      <c r="AL7" s="6">
        <v>3571</v>
      </c>
      <c r="AM7" s="6">
        <v>3596</v>
      </c>
      <c r="AN7" s="6">
        <v>3798</v>
      </c>
      <c r="AO7" s="6">
        <v>3832</v>
      </c>
      <c r="AP7" s="6">
        <v>3767</v>
      </c>
      <c r="AQ7" s="6">
        <v>3692</v>
      </c>
      <c r="AR7" s="6">
        <v>3481</v>
      </c>
      <c r="AS7" s="6">
        <v>3167</v>
      </c>
      <c r="AT7" s="6">
        <v>2980</v>
      </c>
      <c r="AU7" s="6">
        <v>2961</v>
      </c>
      <c r="AV7" s="6">
        <v>2942</v>
      </c>
      <c r="AW7" s="6">
        <v>2912</v>
      </c>
      <c r="AX7" s="6">
        <v>2876</v>
      </c>
      <c r="AY7" s="6">
        <v>2785</v>
      </c>
      <c r="AZ7" s="6">
        <v>2588</v>
      </c>
      <c r="BA7" s="6">
        <v>-7.0000000000000007E-2</v>
      </c>
      <c r="BB7" s="6">
        <v>2.9000000000000001E-2</v>
      </c>
      <c r="BD7" s="6">
        <f t="shared" si="0"/>
        <v>10</v>
      </c>
      <c r="BE7" s="6">
        <f t="shared" si="1"/>
        <v>11</v>
      </c>
      <c r="BF7" s="6">
        <f t="shared" si="2"/>
        <v>1</v>
      </c>
    </row>
    <row r="8" spans="1:58" x14ac:dyDescent="0.25">
      <c r="A8" s="6" t="s">
        <v>6</v>
      </c>
      <c r="B8" s="6">
        <v>276</v>
      </c>
      <c r="C8" s="6">
        <v>293</v>
      </c>
      <c r="D8" s="6">
        <v>319</v>
      </c>
      <c r="E8" s="6">
        <v>348</v>
      </c>
      <c r="F8" s="6">
        <v>362</v>
      </c>
      <c r="G8" s="6">
        <v>399</v>
      </c>
      <c r="H8" s="6">
        <v>432</v>
      </c>
      <c r="I8" s="6">
        <v>444</v>
      </c>
      <c r="J8" s="6">
        <v>434</v>
      </c>
      <c r="K8" s="6">
        <v>423</v>
      </c>
      <c r="L8" s="6">
        <v>406</v>
      </c>
      <c r="M8" s="6">
        <v>408</v>
      </c>
      <c r="N8" s="6">
        <v>442</v>
      </c>
      <c r="O8" s="6">
        <v>466</v>
      </c>
      <c r="P8" s="6">
        <v>487</v>
      </c>
      <c r="Q8" s="6">
        <v>506</v>
      </c>
      <c r="R8" s="6">
        <v>519</v>
      </c>
      <c r="S8" s="6">
        <v>517</v>
      </c>
      <c r="T8" s="6">
        <v>520</v>
      </c>
      <c r="U8" s="6">
        <v>509</v>
      </c>
      <c r="V8" s="6">
        <v>491</v>
      </c>
      <c r="W8" s="6">
        <v>465</v>
      </c>
      <c r="X8" s="6">
        <v>459</v>
      </c>
      <c r="Y8" s="6">
        <v>481</v>
      </c>
      <c r="Z8" s="6">
        <v>492</v>
      </c>
      <c r="AA8" s="6">
        <v>517</v>
      </c>
      <c r="AB8" s="6">
        <v>526</v>
      </c>
      <c r="AC8" s="6">
        <v>587</v>
      </c>
      <c r="AD8" s="6">
        <v>630</v>
      </c>
      <c r="AE8" s="6">
        <v>695</v>
      </c>
      <c r="AF8" s="6">
        <v>758</v>
      </c>
      <c r="AG8" s="6">
        <v>823</v>
      </c>
      <c r="AH8" s="6">
        <v>877</v>
      </c>
      <c r="AI8" s="6">
        <v>890</v>
      </c>
      <c r="AJ8" s="6">
        <v>847</v>
      </c>
      <c r="AK8" s="6">
        <v>831</v>
      </c>
      <c r="AL8" s="6">
        <v>910</v>
      </c>
      <c r="AM8" s="6">
        <v>899</v>
      </c>
      <c r="AN8" s="6">
        <v>900</v>
      </c>
      <c r="AO8" s="6">
        <v>868</v>
      </c>
      <c r="AP8" s="6">
        <v>839</v>
      </c>
      <c r="AQ8" s="6">
        <v>838</v>
      </c>
      <c r="AR8" s="6">
        <v>798</v>
      </c>
      <c r="AS8" s="6">
        <v>772</v>
      </c>
      <c r="AT8" s="6">
        <v>716</v>
      </c>
      <c r="AU8" s="6">
        <v>704</v>
      </c>
      <c r="AV8" s="6">
        <v>649</v>
      </c>
      <c r="AW8" s="6">
        <v>652</v>
      </c>
      <c r="AX8" s="6">
        <v>643</v>
      </c>
      <c r="AY8" s="6">
        <v>636</v>
      </c>
      <c r="AZ8" s="6">
        <v>637</v>
      </c>
      <c r="BA8" s="6">
        <v>1E-3</v>
      </c>
      <c r="BB8" s="6">
        <v>7.0000000000000001E-3</v>
      </c>
      <c r="BD8" s="6">
        <f t="shared" si="0"/>
        <v>27</v>
      </c>
      <c r="BE8" s="6">
        <f t="shared" si="1"/>
        <v>27</v>
      </c>
      <c r="BF8" s="6">
        <f t="shared" si="2"/>
        <v>0</v>
      </c>
    </row>
    <row r="9" spans="1:58" x14ac:dyDescent="0.25">
      <c r="A9" s="6" t="s">
        <v>7</v>
      </c>
      <c r="B9" s="6">
        <v>96</v>
      </c>
      <c r="C9" s="6">
        <v>117</v>
      </c>
      <c r="D9" s="6">
        <v>147</v>
      </c>
      <c r="E9" s="6">
        <v>161</v>
      </c>
      <c r="F9" s="6">
        <v>176</v>
      </c>
      <c r="G9" s="6">
        <v>167</v>
      </c>
      <c r="H9" s="6">
        <v>175</v>
      </c>
      <c r="I9" s="6">
        <v>171</v>
      </c>
      <c r="J9" s="6">
        <v>174</v>
      </c>
      <c r="K9" s="6">
        <v>181</v>
      </c>
      <c r="L9" s="6">
        <v>178</v>
      </c>
      <c r="M9" s="6">
        <v>173</v>
      </c>
      <c r="N9" s="6">
        <v>167</v>
      </c>
      <c r="O9" s="6">
        <v>166</v>
      </c>
      <c r="P9" s="6">
        <v>172</v>
      </c>
      <c r="Q9" s="6">
        <v>188</v>
      </c>
      <c r="R9" s="6">
        <v>220</v>
      </c>
      <c r="S9" s="6">
        <v>268</v>
      </c>
      <c r="T9" s="6">
        <v>340</v>
      </c>
      <c r="U9" s="6">
        <v>473</v>
      </c>
      <c r="V9" s="6">
        <v>560</v>
      </c>
      <c r="W9" s="6">
        <v>591</v>
      </c>
      <c r="X9" s="6">
        <v>589</v>
      </c>
      <c r="Y9" s="6">
        <v>573</v>
      </c>
      <c r="Z9" s="6">
        <v>613</v>
      </c>
      <c r="AA9" s="6">
        <v>650</v>
      </c>
      <c r="AB9" s="6">
        <v>643</v>
      </c>
      <c r="AC9" s="6">
        <v>652</v>
      </c>
      <c r="AD9" s="6">
        <v>664</v>
      </c>
      <c r="AE9" s="6">
        <v>693</v>
      </c>
      <c r="AF9" s="6">
        <v>718</v>
      </c>
      <c r="AG9" s="6">
        <v>807</v>
      </c>
      <c r="AH9" s="6">
        <v>868</v>
      </c>
      <c r="AI9" s="6">
        <v>1003</v>
      </c>
      <c r="AJ9" s="6">
        <v>1133</v>
      </c>
      <c r="AK9" s="6">
        <v>1271</v>
      </c>
      <c r="AL9" s="6">
        <v>1337</v>
      </c>
      <c r="AM9" s="6">
        <v>1499</v>
      </c>
      <c r="AN9" s="6">
        <v>1555</v>
      </c>
      <c r="AO9" s="6">
        <v>1543</v>
      </c>
      <c r="AP9" s="6">
        <v>1713</v>
      </c>
      <c r="AQ9" s="6">
        <v>1809</v>
      </c>
      <c r="AR9" s="6">
        <v>1833</v>
      </c>
      <c r="AS9" s="6">
        <v>1899</v>
      </c>
      <c r="AT9" s="6">
        <v>2029</v>
      </c>
      <c r="AU9" s="6">
        <v>2137</v>
      </c>
      <c r="AV9" s="6">
        <v>2193</v>
      </c>
      <c r="AW9" s="6">
        <v>2149</v>
      </c>
      <c r="AX9" s="6">
        <v>2114</v>
      </c>
      <c r="AY9" s="6">
        <v>2346</v>
      </c>
      <c r="AZ9" s="6">
        <v>2527</v>
      </c>
      <c r="BA9" s="6">
        <v>7.9000000000000001E-2</v>
      </c>
      <c r="BB9" s="6">
        <v>0.03</v>
      </c>
      <c r="BD9" s="6">
        <f t="shared" si="0"/>
        <v>13</v>
      </c>
      <c r="BE9" s="6">
        <f t="shared" si="1"/>
        <v>12</v>
      </c>
      <c r="BF9" s="6">
        <f t="shared" si="2"/>
        <v>-1</v>
      </c>
    </row>
    <row r="10" spans="1:58" x14ac:dyDescent="0.25">
      <c r="A10" s="6" t="s">
        <v>8</v>
      </c>
      <c r="B10" s="6">
        <v>203</v>
      </c>
      <c r="C10" s="6">
        <v>199</v>
      </c>
      <c r="D10" s="6">
        <v>192</v>
      </c>
      <c r="E10" s="6">
        <v>176</v>
      </c>
      <c r="F10" s="6">
        <v>214</v>
      </c>
      <c r="G10" s="6">
        <v>226</v>
      </c>
      <c r="H10" s="6">
        <v>224</v>
      </c>
      <c r="I10" s="6">
        <v>203</v>
      </c>
      <c r="J10" s="6">
        <v>192</v>
      </c>
      <c r="K10" s="6">
        <v>175</v>
      </c>
      <c r="L10" s="6">
        <v>164</v>
      </c>
      <c r="M10" s="6">
        <v>153</v>
      </c>
      <c r="N10" s="6">
        <v>144</v>
      </c>
      <c r="O10" s="6">
        <v>137</v>
      </c>
      <c r="P10" s="6">
        <v>129</v>
      </c>
      <c r="Q10" s="6">
        <v>131</v>
      </c>
      <c r="R10" s="6">
        <v>140</v>
      </c>
      <c r="S10" s="6">
        <v>147</v>
      </c>
      <c r="T10" s="6">
        <v>158</v>
      </c>
      <c r="U10" s="6">
        <v>173</v>
      </c>
      <c r="V10" s="6">
        <v>183</v>
      </c>
      <c r="W10" s="6">
        <v>307</v>
      </c>
      <c r="X10" s="6">
        <v>388</v>
      </c>
      <c r="Y10" s="6">
        <v>380</v>
      </c>
      <c r="Z10" s="6">
        <v>407</v>
      </c>
      <c r="AA10" s="6">
        <v>446</v>
      </c>
      <c r="AB10" s="6">
        <v>430</v>
      </c>
      <c r="AC10" s="6">
        <v>442</v>
      </c>
      <c r="AD10" s="6">
        <v>458</v>
      </c>
      <c r="AE10" s="6">
        <v>460</v>
      </c>
      <c r="AF10" s="6">
        <v>591</v>
      </c>
      <c r="AG10" s="6">
        <v>635</v>
      </c>
      <c r="AH10" s="6">
        <v>667</v>
      </c>
      <c r="AI10" s="6">
        <v>775</v>
      </c>
      <c r="AJ10" s="6">
        <v>838</v>
      </c>
      <c r="AK10" s="6">
        <v>687</v>
      </c>
      <c r="AL10" s="6">
        <v>604</v>
      </c>
      <c r="AM10" s="6">
        <v>578</v>
      </c>
      <c r="AN10" s="6">
        <v>541</v>
      </c>
      <c r="AO10" s="6">
        <v>528</v>
      </c>
      <c r="AP10" s="6">
        <v>526</v>
      </c>
      <c r="AQ10" s="6">
        <v>529</v>
      </c>
      <c r="AR10" s="6">
        <v>531</v>
      </c>
      <c r="AS10" s="6">
        <v>588</v>
      </c>
      <c r="AT10" s="6">
        <v>671</v>
      </c>
      <c r="AU10" s="6">
        <v>786</v>
      </c>
      <c r="AV10" s="6">
        <v>915</v>
      </c>
      <c r="AW10" s="6">
        <v>944</v>
      </c>
      <c r="AX10" s="6">
        <v>1004</v>
      </c>
      <c r="AY10" s="6">
        <v>990</v>
      </c>
      <c r="AZ10" s="6">
        <v>1008</v>
      </c>
      <c r="BA10" s="6">
        <v>1.7000000000000001E-2</v>
      </c>
      <c r="BB10" s="6">
        <v>1.2E-2</v>
      </c>
      <c r="BD10" s="6">
        <f t="shared" si="0"/>
        <v>19</v>
      </c>
      <c r="BE10" s="6">
        <f t="shared" si="1"/>
        <v>19</v>
      </c>
      <c r="BF10" s="6">
        <f t="shared" si="2"/>
        <v>0</v>
      </c>
    </row>
    <row r="11" spans="1:58" x14ac:dyDescent="0.25">
      <c r="A11" s="6" t="s">
        <v>9</v>
      </c>
      <c r="B11" s="6">
        <v>8</v>
      </c>
      <c r="C11" s="6">
        <v>7</v>
      </c>
      <c r="D11" s="6">
        <v>6</v>
      </c>
      <c r="E11" s="6">
        <v>5</v>
      </c>
      <c r="F11" s="6">
        <v>4</v>
      </c>
      <c r="G11" s="6">
        <v>4</v>
      </c>
      <c r="H11" s="6">
        <v>4</v>
      </c>
      <c r="I11" s="6">
        <v>78</v>
      </c>
      <c r="J11" s="6">
        <v>209</v>
      </c>
      <c r="K11" s="6">
        <v>177</v>
      </c>
      <c r="L11" s="6">
        <v>161</v>
      </c>
      <c r="M11" s="6">
        <v>188</v>
      </c>
      <c r="N11" s="6">
        <v>184</v>
      </c>
      <c r="O11" s="6">
        <v>204</v>
      </c>
      <c r="P11" s="6">
        <v>216</v>
      </c>
      <c r="Q11" s="6">
        <v>206</v>
      </c>
      <c r="R11" s="6">
        <v>213</v>
      </c>
      <c r="S11" s="6">
        <v>213</v>
      </c>
      <c r="T11" s="6">
        <v>240</v>
      </c>
      <c r="U11" s="6">
        <v>261</v>
      </c>
      <c r="V11" s="6">
        <v>286</v>
      </c>
      <c r="W11" s="6">
        <v>298</v>
      </c>
      <c r="X11" s="6">
        <v>176</v>
      </c>
      <c r="Y11" s="6">
        <v>309</v>
      </c>
      <c r="Z11" s="6">
        <v>286</v>
      </c>
      <c r="AA11" s="6">
        <v>292</v>
      </c>
      <c r="AB11" s="6">
        <v>307</v>
      </c>
      <c r="AC11" s="6">
        <v>328</v>
      </c>
      <c r="AD11" s="6">
        <v>353</v>
      </c>
      <c r="AE11" s="6">
        <v>388</v>
      </c>
      <c r="AF11" s="6">
        <v>395</v>
      </c>
      <c r="AG11" s="6">
        <v>393</v>
      </c>
      <c r="AH11" s="6">
        <v>397</v>
      </c>
      <c r="AI11" s="6">
        <v>385</v>
      </c>
      <c r="AJ11" s="6">
        <v>383</v>
      </c>
      <c r="AK11" s="6">
        <v>403</v>
      </c>
      <c r="AL11" s="6">
        <v>410</v>
      </c>
      <c r="AM11" s="6">
        <v>394</v>
      </c>
      <c r="AN11" s="6">
        <v>420</v>
      </c>
      <c r="AO11" s="6">
        <v>528</v>
      </c>
      <c r="AP11" s="6">
        <v>534</v>
      </c>
      <c r="AQ11" s="6">
        <v>538</v>
      </c>
      <c r="AR11" s="6">
        <v>513</v>
      </c>
      <c r="AS11" s="6">
        <v>507</v>
      </c>
      <c r="AT11" s="6">
        <v>488</v>
      </c>
      <c r="AU11" s="6">
        <v>488</v>
      </c>
      <c r="AV11" s="6">
        <v>501</v>
      </c>
      <c r="AW11" s="6">
        <v>505</v>
      </c>
      <c r="AX11" s="6">
        <v>527</v>
      </c>
      <c r="AY11" s="6">
        <v>557</v>
      </c>
      <c r="AZ11" s="6">
        <v>543</v>
      </c>
      <c r="BA11" s="6">
        <v>-2.4E-2</v>
      </c>
      <c r="BB11" s="6">
        <v>7.0000000000000001E-3</v>
      </c>
      <c r="BD11" s="6">
        <f t="shared" si="0"/>
        <v>28</v>
      </c>
      <c r="BE11" s="6">
        <f t="shared" si="1"/>
        <v>28</v>
      </c>
      <c r="BF11" s="6">
        <f t="shared" si="2"/>
        <v>0</v>
      </c>
    </row>
    <row r="12" spans="1:58" x14ac:dyDescent="0.25">
      <c r="A12" s="6" t="s">
        <v>10</v>
      </c>
      <c r="B12" s="6">
        <v>66</v>
      </c>
      <c r="C12" s="6">
        <v>66</v>
      </c>
      <c r="D12" s="6">
        <v>74</v>
      </c>
      <c r="E12" s="6">
        <v>77</v>
      </c>
      <c r="F12" s="6">
        <v>75</v>
      </c>
      <c r="G12" s="6">
        <v>75</v>
      </c>
      <c r="H12" s="6">
        <v>64</v>
      </c>
      <c r="I12" s="6">
        <v>67</v>
      </c>
      <c r="J12" s="6">
        <v>73</v>
      </c>
      <c r="K12" s="6">
        <v>79</v>
      </c>
      <c r="L12" s="6">
        <v>73</v>
      </c>
      <c r="M12" s="6">
        <v>77</v>
      </c>
      <c r="N12" s="6">
        <v>92</v>
      </c>
      <c r="O12" s="6">
        <v>152</v>
      </c>
      <c r="P12" s="6">
        <v>193</v>
      </c>
      <c r="Q12" s="6">
        <v>196</v>
      </c>
      <c r="R12" s="6">
        <v>194</v>
      </c>
      <c r="S12" s="6">
        <v>196</v>
      </c>
      <c r="T12" s="6">
        <v>171</v>
      </c>
      <c r="U12" s="6">
        <v>185</v>
      </c>
      <c r="V12" s="6">
        <v>189</v>
      </c>
      <c r="W12" s="6">
        <v>179</v>
      </c>
      <c r="X12" s="6">
        <v>165</v>
      </c>
      <c r="Y12" s="6">
        <v>142</v>
      </c>
      <c r="Z12" s="6">
        <v>131</v>
      </c>
      <c r="AA12" s="6">
        <v>130</v>
      </c>
      <c r="AB12" s="6">
        <v>116</v>
      </c>
      <c r="AC12" s="6">
        <v>117</v>
      </c>
      <c r="AD12" s="6">
        <v>127</v>
      </c>
      <c r="AE12" s="6">
        <v>128</v>
      </c>
      <c r="AF12" s="6">
        <v>123</v>
      </c>
      <c r="AG12" s="6">
        <v>121</v>
      </c>
      <c r="AH12" s="6">
        <v>120</v>
      </c>
      <c r="AI12" s="6">
        <v>116</v>
      </c>
      <c r="AJ12" s="6">
        <v>107</v>
      </c>
      <c r="AK12" s="6">
        <v>97</v>
      </c>
      <c r="AL12" s="6">
        <v>95</v>
      </c>
      <c r="AM12" s="6">
        <v>95</v>
      </c>
      <c r="AN12" s="6">
        <v>89</v>
      </c>
      <c r="AO12" s="6">
        <v>86</v>
      </c>
      <c r="AP12" s="6">
        <v>92</v>
      </c>
      <c r="AQ12" s="6">
        <v>97</v>
      </c>
      <c r="AR12" s="6">
        <v>96</v>
      </c>
      <c r="AS12" s="6">
        <v>99</v>
      </c>
      <c r="AT12" s="6">
        <v>107</v>
      </c>
      <c r="AU12" s="6">
        <v>113</v>
      </c>
      <c r="AV12" s="6">
        <v>109</v>
      </c>
      <c r="AW12" s="6">
        <v>110</v>
      </c>
      <c r="AX12" s="6">
        <v>112</v>
      </c>
      <c r="AY12" s="6">
        <v>124</v>
      </c>
      <c r="AZ12" s="6">
        <v>113</v>
      </c>
      <c r="BA12" s="6">
        <v>-0.111</v>
      </c>
      <c r="BB12" s="6">
        <v>1E-3</v>
      </c>
      <c r="BD12" s="6">
        <f t="shared" si="0"/>
        <v>46</v>
      </c>
      <c r="BE12" s="6">
        <f t="shared" si="1"/>
        <v>46</v>
      </c>
      <c r="BF12" s="6">
        <f t="shared" si="2"/>
        <v>0</v>
      </c>
    </row>
    <row r="13" spans="1:58" x14ac:dyDescent="0.25">
      <c r="A13" s="6" t="s">
        <v>11</v>
      </c>
      <c r="B13" s="6">
        <v>135</v>
      </c>
      <c r="C13" s="6">
        <v>153</v>
      </c>
      <c r="D13" s="6">
        <v>179</v>
      </c>
      <c r="E13" s="6">
        <v>191</v>
      </c>
      <c r="F13" s="6">
        <v>157</v>
      </c>
      <c r="G13" s="6">
        <v>140</v>
      </c>
      <c r="H13" s="6">
        <v>129</v>
      </c>
      <c r="I13" s="6">
        <v>141</v>
      </c>
      <c r="J13" s="6">
        <v>166</v>
      </c>
      <c r="K13" s="6">
        <v>187</v>
      </c>
      <c r="L13" s="6">
        <v>216</v>
      </c>
      <c r="M13" s="6">
        <v>212</v>
      </c>
      <c r="N13" s="6">
        <v>229</v>
      </c>
      <c r="O13" s="6">
        <v>230</v>
      </c>
      <c r="P13" s="6">
        <v>214</v>
      </c>
      <c r="Q13" s="6">
        <v>212</v>
      </c>
      <c r="R13" s="6">
        <v>189</v>
      </c>
      <c r="S13" s="6">
        <v>177</v>
      </c>
      <c r="T13" s="6">
        <v>160</v>
      </c>
      <c r="U13" s="6">
        <v>170</v>
      </c>
      <c r="V13" s="6">
        <v>176</v>
      </c>
      <c r="W13" s="6">
        <v>169</v>
      </c>
      <c r="X13" s="6">
        <v>155</v>
      </c>
      <c r="Y13" s="6">
        <v>151</v>
      </c>
      <c r="Z13" s="6">
        <v>149</v>
      </c>
      <c r="AA13" s="6">
        <v>150</v>
      </c>
      <c r="AB13" s="6">
        <v>149</v>
      </c>
      <c r="AC13" s="6">
        <v>144</v>
      </c>
      <c r="AD13" s="6">
        <v>134</v>
      </c>
      <c r="AE13" s="6">
        <v>141</v>
      </c>
      <c r="AF13" s="6">
        <v>142</v>
      </c>
      <c r="AG13" s="6">
        <v>141</v>
      </c>
      <c r="AH13" s="6">
        <v>135</v>
      </c>
      <c r="AI13" s="6">
        <v>134</v>
      </c>
      <c r="AJ13" s="6">
        <v>141</v>
      </c>
      <c r="AK13" s="6">
        <v>138</v>
      </c>
      <c r="AL13" s="6">
        <v>134</v>
      </c>
      <c r="AM13" s="6">
        <v>154</v>
      </c>
      <c r="AN13" s="6">
        <v>164</v>
      </c>
      <c r="AO13" s="6">
        <v>152</v>
      </c>
      <c r="AP13" s="6">
        <v>170</v>
      </c>
      <c r="AQ13" s="6">
        <v>177</v>
      </c>
      <c r="AR13" s="6">
        <v>154</v>
      </c>
      <c r="AS13" s="6">
        <v>152</v>
      </c>
      <c r="AT13" s="6">
        <v>150</v>
      </c>
      <c r="AU13" s="6">
        <v>147</v>
      </c>
      <c r="AV13" s="6">
        <v>139</v>
      </c>
      <c r="AW13" s="6">
        <v>118</v>
      </c>
      <c r="AX13" s="6">
        <v>118</v>
      </c>
      <c r="AY13" s="6">
        <v>116</v>
      </c>
      <c r="AZ13" s="6">
        <v>110</v>
      </c>
      <c r="BA13" s="6">
        <v>-4.8000000000000001E-2</v>
      </c>
      <c r="BB13" s="6">
        <v>1E-3</v>
      </c>
      <c r="BD13" s="6">
        <f t="shared" si="0"/>
        <v>49</v>
      </c>
      <c r="BE13" s="6">
        <f t="shared" si="1"/>
        <v>47</v>
      </c>
      <c r="BF13" s="6">
        <f t="shared" si="2"/>
        <v>-2</v>
      </c>
    </row>
    <row r="14" spans="1:58" x14ac:dyDescent="0.25">
      <c r="A14" s="6" t="s">
        <v>12</v>
      </c>
      <c r="B14" s="6">
        <v>3503</v>
      </c>
      <c r="C14" s="6">
        <v>3402</v>
      </c>
      <c r="D14" s="6">
        <v>3576</v>
      </c>
      <c r="E14" s="6">
        <v>3639</v>
      </c>
      <c r="F14" s="6">
        <v>3631</v>
      </c>
      <c r="G14" s="6">
        <v>3754</v>
      </c>
      <c r="H14" s="6">
        <v>3615</v>
      </c>
      <c r="I14" s="6">
        <v>3301</v>
      </c>
      <c r="J14" s="6">
        <v>3455</v>
      </c>
      <c r="K14" s="6">
        <v>3060</v>
      </c>
      <c r="L14" s="6">
        <v>2422</v>
      </c>
      <c r="M14" s="6">
        <v>2371</v>
      </c>
      <c r="N14" s="6">
        <v>2314</v>
      </c>
      <c r="O14" s="6">
        <v>2227</v>
      </c>
      <c r="P14" s="6">
        <v>2425</v>
      </c>
      <c r="Q14" s="6">
        <v>2228</v>
      </c>
      <c r="R14" s="6">
        <v>2163</v>
      </c>
      <c r="S14" s="6">
        <v>1954</v>
      </c>
      <c r="T14" s="6">
        <v>1852</v>
      </c>
      <c r="U14" s="6">
        <v>1853</v>
      </c>
      <c r="V14" s="6">
        <v>1744</v>
      </c>
      <c r="W14" s="6">
        <v>1886</v>
      </c>
      <c r="X14" s="6">
        <v>1910</v>
      </c>
      <c r="Y14" s="6">
        <v>1998</v>
      </c>
      <c r="Z14" s="6">
        <v>2012</v>
      </c>
      <c r="AA14" s="6">
        <v>2244</v>
      </c>
      <c r="AB14" s="6">
        <v>2501</v>
      </c>
      <c r="AC14" s="6">
        <v>2499</v>
      </c>
      <c r="AD14" s="6">
        <v>2592</v>
      </c>
      <c r="AE14" s="6">
        <v>2752</v>
      </c>
      <c r="AF14" s="6">
        <v>2959</v>
      </c>
      <c r="AG14" s="6">
        <v>3137</v>
      </c>
      <c r="AH14" s="6">
        <v>3321</v>
      </c>
      <c r="AI14" s="6">
        <v>3480</v>
      </c>
      <c r="AJ14" s="6">
        <v>3126</v>
      </c>
      <c r="AK14" s="6">
        <v>3097</v>
      </c>
      <c r="AL14" s="6">
        <v>3169</v>
      </c>
      <c r="AM14" s="6">
        <v>2974</v>
      </c>
      <c r="AN14" s="6">
        <v>2868</v>
      </c>
      <c r="AO14" s="6">
        <v>3305</v>
      </c>
      <c r="AP14" s="6">
        <v>3308</v>
      </c>
      <c r="AQ14" s="6">
        <v>3336</v>
      </c>
      <c r="AR14" s="6">
        <v>3230</v>
      </c>
      <c r="AS14" s="6">
        <v>3222</v>
      </c>
      <c r="AT14" s="6">
        <v>3033</v>
      </c>
      <c r="AU14" s="6">
        <v>2838</v>
      </c>
      <c r="AV14" s="6">
        <v>2758</v>
      </c>
      <c r="AW14" s="6">
        <v>2701</v>
      </c>
      <c r="AX14" s="6">
        <v>2678</v>
      </c>
      <c r="AY14" s="6">
        <v>2685</v>
      </c>
      <c r="AZ14" s="6">
        <v>2626</v>
      </c>
      <c r="BA14" s="6">
        <v>-2.1000000000000001E-2</v>
      </c>
      <c r="BB14" s="6">
        <v>3.1E-2</v>
      </c>
      <c r="BD14" s="6">
        <f t="shared" si="0"/>
        <v>11</v>
      </c>
      <c r="BE14" s="6">
        <f t="shared" si="1"/>
        <v>10</v>
      </c>
      <c r="BF14" s="6">
        <f t="shared" si="2"/>
        <v>-1</v>
      </c>
    </row>
    <row r="15" spans="1:58" x14ac:dyDescent="0.25">
      <c r="A15" s="6" t="s">
        <v>13</v>
      </c>
      <c r="B15" s="6">
        <v>47</v>
      </c>
      <c r="C15" s="6">
        <v>54</v>
      </c>
      <c r="D15" s="6">
        <v>78</v>
      </c>
      <c r="E15" s="6">
        <v>85</v>
      </c>
      <c r="F15" s="6">
        <v>84</v>
      </c>
      <c r="G15" s="6">
        <v>64</v>
      </c>
      <c r="H15" s="6">
        <v>80</v>
      </c>
      <c r="I15" s="6">
        <v>89</v>
      </c>
      <c r="J15" s="6">
        <v>90</v>
      </c>
      <c r="K15" s="6">
        <v>86</v>
      </c>
      <c r="L15" s="6">
        <v>78</v>
      </c>
      <c r="M15" s="6">
        <v>78</v>
      </c>
      <c r="N15" s="6">
        <v>68</v>
      </c>
      <c r="O15" s="6">
        <v>66</v>
      </c>
      <c r="P15" s="6">
        <v>66</v>
      </c>
      <c r="Q15" s="6">
        <v>80</v>
      </c>
      <c r="R15" s="6">
        <v>87</v>
      </c>
      <c r="S15" s="6">
        <v>99</v>
      </c>
      <c r="T15" s="6">
        <v>98</v>
      </c>
      <c r="U15" s="6">
        <v>95</v>
      </c>
      <c r="V15" s="6">
        <v>91</v>
      </c>
      <c r="W15" s="6">
        <v>89</v>
      </c>
      <c r="X15" s="6">
        <v>86</v>
      </c>
      <c r="Y15" s="6">
        <v>77</v>
      </c>
      <c r="Z15" s="6">
        <v>76</v>
      </c>
      <c r="AA15" s="6">
        <v>77</v>
      </c>
      <c r="AB15" s="6">
        <v>77</v>
      </c>
      <c r="AC15" s="6">
        <v>76</v>
      </c>
      <c r="AD15" s="6">
        <v>83</v>
      </c>
      <c r="AE15" s="6">
        <v>90</v>
      </c>
      <c r="AF15" s="6">
        <v>96</v>
      </c>
      <c r="AG15" s="6">
        <v>102</v>
      </c>
      <c r="AH15" s="6">
        <v>108</v>
      </c>
      <c r="AI15" s="6">
        <v>125</v>
      </c>
      <c r="AJ15" s="6">
        <v>124</v>
      </c>
      <c r="AK15" s="6">
        <v>126</v>
      </c>
      <c r="AL15" s="6">
        <v>134</v>
      </c>
      <c r="AM15" s="6">
        <v>149</v>
      </c>
      <c r="AN15" s="6">
        <v>149</v>
      </c>
      <c r="AO15" s="6">
        <v>144</v>
      </c>
      <c r="AP15" s="6">
        <v>146</v>
      </c>
      <c r="AQ15" s="6">
        <v>140</v>
      </c>
      <c r="AR15" s="6">
        <v>139</v>
      </c>
      <c r="AS15" s="6">
        <v>138</v>
      </c>
      <c r="AT15" s="6">
        <v>129</v>
      </c>
      <c r="AU15" s="6">
        <v>134</v>
      </c>
      <c r="AV15" s="6">
        <v>137</v>
      </c>
      <c r="AW15" s="6">
        <v>143</v>
      </c>
      <c r="AX15" s="6">
        <v>148</v>
      </c>
      <c r="AY15" s="6">
        <v>151</v>
      </c>
      <c r="AZ15" s="6">
        <v>148</v>
      </c>
      <c r="BA15" s="6">
        <v>-1.7999999999999999E-2</v>
      </c>
      <c r="BB15" s="6">
        <v>2E-3</v>
      </c>
      <c r="BD15" s="6">
        <f t="shared" si="0"/>
        <v>43</v>
      </c>
      <c r="BE15" s="6">
        <f t="shared" si="1"/>
        <v>42</v>
      </c>
      <c r="BF15" s="6">
        <f t="shared" si="2"/>
        <v>-1</v>
      </c>
    </row>
    <row r="16" spans="1:58" x14ac:dyDescent="0.25">
      <c r="A16" s="6" t="s">
        <v>15</v>
      </c>
      <c r="B16" s="6" t="s">
        <v>151</v>
      </c>
      <c r="C16" s="6" t="s">
        <v>151</v>
      </c>
      <c r="D16" s="6" t="s">
        <v>151</v>
      </c>
      <c r="E16" s="6" t="s">
        <v>151</v>
      </c>
      <c r="F16" s="6" t="s">
        <v>151</v>
      </c>
      <c r="G16" s="6" t="s">
        <v>151</v>
      </c>
      <c r="H16" s="6" t="s">
        <v>151</v>
      </c>
      <c r="I16" s="6" t="s">
        <v>151</v>
      </c>
      <c r="J16" s="6" t="s">
        <v>151</v>
      </c>
      <c r="K16" s="6" t="s">
        <v>151</v>
      </c>
      <c r="L16" s="6" t="s">
        <v>151</v>
      </c>
      <c r="M16" s="6" t="s">
        <v>151</v>
      </c>
      <c r="N16" s="6" t="s">
        <v>151</v>
      </c>
      <c r="O16" s="6" t="s">
        <v>151</v>
      </c>
      <c r="P16" s="6" t="s">
        <v>151</v>
      </c>
      <c r="Q16" s="6" t="s">
        <v>151</v>
      </c>
      <c r="R16" s="6" t="s">
        <v>151</v>
      </c>
      <c r="S16" s="6" t="s">
        <v>151</v>
      </c>
      <c r="T16" s="6" t="s">
        <v>151</v>
      </c>
      <c r="U16" s="6" t="s">
        <v>151</v>
      </c>
      <c r="V16" s="6">
        <v>274</v>
      </c>
      <c r="W16" s="6">
        <v>268</v>
      </c>
      <c r="X16" s="6">
        <v>286</v>
      </c>
      <c r="Y16" s="6">
        <v>280</v>
      </c>
      <c r="Z16" s="6">
        <v>268</v>
      </c>
      <c r="AA16" s="6">
        <v>254</v>
      </c>
      <c r="AB16" s="6">
        <v>240</v>
      </c>
      <c r="AC16" s="6">
        <v>228</v>
      </c>
      <c r="AD16" s="6">
        <v>207</v>
      </c>
      <c r="AE16" s="6">
        <v>193</v>
      </c>
      <c r="AF16" s="6">
        <v>185</v>
      </c>
      <c r="AG16" s="6">
        <v>183</v>
      </c>
      <c r="AH16" s="6">
        <v>182</v>
      </c>
      <c r="AI16" s="6">
        <v>231</v>
      </c>
      <c r="AJ16" s="6">
        <v>279</v>
      </c>
      <c r="AK16" s="6">
        <v>281</v>
      </c>
      <c r="AL16" s="6">
        <v>300</v>
      </c>
      <c r="AM16" s="6">
        <v>307</v>
      </c>
      <c r="AN16" s="6">
        <v>308</v>
      </c>
      <c r="AO16" s="6">
        <v>309</v>
      </c>
      <c r="AP16" s="6">
        <v>445</v>
      </c>
      <c r="AQ16" s="6">
        <v>646</v>
      </c>
      <c r="AR16" s="6">
        <v>856</v>
      </c>
      <c r="AS16" s="6">
        <v>895</v>
      </c>
      <c r="AT16" s="6">
        <v>1014</v>
      </c>
      <c r="AU16" s="6">
        <v>1023</v>
      </c>
      <c r="AV16" s="6">
        <v>919</v>
      </c>
      <c r="AW16" s="6">
        <v>872</v>
      </c>
      <c r="AX16" s="6">
        <v>877</v>
      </c>
      <c r="AY16" s="6">
        <v>849</v>
      </c>
      <c r="AZ16" s="6">
        <v>841</v>
      </c>
      <c r="BA16" s="6">
        <v>-0.01</v>
      </c>
      <c r="BB16" s="6">
        <v>0.01</v>
      </c>
      <c r="BD16" s="6">
        <f t="shared" si="0"/>
        <v>24</v>
      </c>
      <c r="BE16" s="6">
        <f t="shared" si="1"/>
        <v>23</v>
      </c>
      <c r="BF16" s="6">
        <f t="shared" si="2"/>
        <v>-1</v>
      </c>
    </row>
    <row r="17" spans="1:58" x14ac:dyDescent="0.25">
      <c r="A17" s="6" t="s">
        <v>16</v>
      </c>
      <c r="B17" s="6" t="s">
        <v>151</v>
      </c>
      <c r="C17" s="6" t="s">
        <v>151</v>
      </c>
      <c r="D17" s="6" t="s">
        <v>151</v>
      </c>
      <c r="E17" s="6" t="s">
        <v>151</v>
      </c>
      <c r="F17" s="6" t="s">
        <v>151</v>
      </c>
      <c r="G17" s="6" t="s">
        <v>151</v>
      </c>
      <c r="H17" s="6" t="s">
        <v>151</v>
      </c>
      <c r="I17" s="6">
        <v>2</v>
      </c>
      <c r="J17" s="6">
        <v>3</v>
      </c>
      <c r="K17" s="6">
        <v>2</v>
      </c>
      <c r="L17" s="6">
        <v>3</v>
      </c>
      <c r="M17" s="6">
        <v>4</v>
      </c>
      <c r="N17" s="6">
        <v>10</v>
      </c>
      <c r="O17" s="6">
        <v>8</v>
      </c>
      <c r="P17" s="6">
        <v>8</v>
      </c>
      <c r="Q17" s="6">
        <v>6</v>
      </c>
      <c r="R17" s="6">
        <v>15</v>
      </c>
      <c r="S17" s="6">
        <v>34</v>
      </c>
      <c r="T17" s="6">
        <v>43</v>
      </c>
      <c r="U17" s="6">
        <v>47</v>
      </c>
      <c r="V17" s="6">
        <v>60</v>
      </c>
      <c r="W17" s="6">
        <v>74</v>
      </c>
      <c r="X17" s="6">
        <v>93</v>
      </c>
      <c r="Y17" s="6">
        <v>96</v>
      </c>
      <c r="Z17" s="6">
        <v>112</v>
      </c>
      <c r="AA17" s="6">
        <v>121</v>
      </c>
      <c r="AB17" s="6">
        <v>142</v>
      </c>
      <c r="AC17" s="6">
        <v>157</v>
      </c>
      <c r="AD17" s="6">
        <v>168</v>
      </c>
      <c r="AE17" s="6">
        <v>185</v>
      </c>
      <c r="AF17" s="6">
        <v>186</v>
      </c>
      <c r="AG17" s="6">
        <v>208</v>
      </c>
      <c r="AH17" s="6">
        <v>230</v>
      </c>
      <c r="AI17" s="6">
        <v>238</v>
      </c>
      <c r="AJ17" s="6">
        <v>299</v>
      </c>
      <c r="AK17" s="6">
        <v>363</v>
      </c>
      <c r="AL17" s="6">
        <v>348</v>
      </c>
      <c r="AM17" s="6">
        <v>371</v>
      </c>
      <c r="AN17" s="6">
        <v>368</v>
      </c>
      <c r="AO17" s="6">
        <v>390</v>
      </c>
      <c r="AP17" s="6">
        <v>380</v>
      </c>
      <c r="AQ17" s="6">
        <v>346</v>
      </c>
      <c r="AR17" s="6">
        <v>311</v>
      </c>
      <c r="AS17" s="6">
        <v>287</v>
      </c>
      <c r="AT17" s="6">
        <v>265</v>
      </c>
      <c r="AU17" s="6">
        <v>249</v>
      </c>
      <c r="AV17" s="6">
        <v>225</v>
      </c>
      <c r="AW17" s="6">
        <v>204</v>
      </c>
      <c r="AX17" s="6">
        <v>178</v>
      </c>
      <c r="AY17" s="6">
        <v>167</v>
      </c>
      <c r="AZ17" s="6">
        <v>158</v>
      </c>
      <c r="BA17" s="6">
        <v>-5.3999999999999999E-2</v>
      </c>
      <c r="BB17" s="6">
        <v>2E-3</v>
      </c>
      <c r="BD17" s="6">
        <f t="shared" si="0"/>
        <v>41</v>
      </c>
      <c r="BE17" s="6">
        <f t="shared" si="1"/>
        <v>41</v>
      </c>
      <c r="BF17" s="6">
        <f t="shared" si="2"/>
        <v>0</v>
      </c>
    </row>
    <row r="18" spans="1:58" x14ac:dyDescent="0.25">
      <c r="A18" s="6" t="s">
        <v>17</v>
      </c>
      <c r="B18" s="6">
        <v>48</v>
      </c>
      <c r="C18" s="6">
        <v>39</v>
      </c>
      <c r="D18" s="6">
        <v>37</v>
      </c>
      <c r="E18" s="6">
        <v>35</v>
      </c>
      <c r="F18" s="6">
        <v>34</v>
      </c>
      <c r="G18" s="6">
        <v>32</v>
      </c>
      <c r="H18" s="6">
        <v>29</v>
      </c>
      <c r="I18" s="6">
        <v>25</v>
      </c>
      <c r="J18" s="6">
        <v>23</v>
      </c>
      <c r="K18" s="6">
        <v>23</v>
      </c>
      <c r="L18" s="6">
        <v>27</v>
      </c>
      <c r="M18" s="6">
        <v>28</v>
      </c>
      <c r="N18" s="6">
        <v>27</v>
      </c>
      <c r="O18" s="6">
        <v>31</v>
      </c>
      <c r="P18" s="6">
        <v>36</v>
      </c>
      <c r="Q18" s="6">
        <v>35</v>
      </c>
      <c r="R18" s="6">
        <v>31</v>
      </c>
      <c r="S18" s="6">
        <v>37</v>
      </c>
      <c r="T18" s="6">
        <v>47</v>
      </c>
      <c r="U18" s="6">
        <v>47</v>
      </c>
      <c r="V18" s="6">
        <v>50</v>
      </c>
      <c r="W18" s="6">
        <v>53</v>
      </c>
      <c r="X18" s="6">
        <v>82</v>
      </c>
      <c r="Y18" s="6">
        <v>100</v>
      </c>
      <c r="Z18" s="6">
        <v>96</v>
      </c>
      <c r="AA18" s="6">
        <v>97</v>
      </c>
      <c r="AB18" s="6">
        <v>90</v>
      </c>
      <c r="AC18" s="6">
        <v>93</v>
      </c>
      <c r="AD18" s="6">
        <v>96</v>
      </c>
      <c r="AE18" s="6">
        <v>102</v>
      </c>
      <c r="AF18" s="6">
        <v>109</v>
      </c>
      <c r="AG18" s="6">
        <v>113</v>
      </c>
      <c r="AH18" s="6">
        <v>124</v>
      </c>
      <c r="AI18" s="6">
        <v>117</v>
      </c>
      <c r="AJ18" s="6">
        <v>104</v>
      </c>
      <c r="AK18" s="6">
        <v>95</v>
      </c>
      <c r="AL18" s="6">
        <v>86</v>
      </c>
      <c r="AM18" s="6">
        <v>115</v>
      </c>
      <c r="AN18" s="6">
        <v>116</v>
      </c>
      <c r="AO18" s="6">
        <v>113</v>
      </c>
      <c r="AP18" s="6">
        <v>127</v>
      </c>
      <c r="AQ18" s="6">
        <v>120</v>
      </c>
      <c r="AR18" s="6">
        <v>122</v>
      </c>
      <c r="AS18" s="6">
        <v>108</v>
      </c>
      <c r="AT18" s="6">
        <v>95</v>
      </c>
      <c r="AU18" s="6">
        <v>106</v>
      </c>
      <c r="AV18" s="6">
        <v>110</v>
      </c>
      <c r="AW18" s="6">
        <v>112</v>
      </c>
      <c r="AX18" s="6">
        <v>116</v>
      </c>
      <c r="AY18" s="6">
        <v>121</v>
      </c>
      <c r="AZ18" s="6">
        <v>115</v>
      </c>
      <c r="BA18" s="6">
        <v>-5.0999999999999997E-2</v>
      </c>
      <c r="BB18" s="6">
        <v>1E-3</v>
      </c>
      <c r="BD18" s="6">
        <f t="shared" si="0"/>
        <v>47</v>
      </c>
      <c r="BE18" s="6">
        <f t="shared" si="1"/>
        <v>45</v>
      </c>
      <c r="BF18" s="6">
        <f t="shared" si="2"/>
        <v>-2</v>
      </c>
    </row>
    <row r="19" spans="1:58" x14ac:dyDescent="0.25">
      <c r="A19" s="6" t="s">
        <v>18</v>
      </c>
      <c r="B19" s="6" t="s">
        <v>151</v>
      </c>
      <c r="C19" s="6" t="s">
        <v>151</v>
      </c>
      <c r="D19" s="6" t="s">
        <v>151</v>
      </c>
      <c r="E19" s="6" t="s">
        <v>151</v>
      </c>
      <c r="F19" s="6" t="s">
        <v>151</v>
      </c>
      <c r="G19" s="6" t="s">
        <v>151</v>
      </c>
      <c r="H19" s="6" t="s">
        <v>151</v>
      </c>
      <c r="I19" s="6" t="s">
        <v>151</v>
      </c>
      <c r="J19" s="6" t="s">
        <v>151</v>
      </c>
      <c r="K19" s="6" t="s">
        <v>151</v>
      </c>
      <c r="L19" s="6" t="s">
        <v>151</v>
      </c>
      <c r="M19" s="6" t="s">
        <v>151</v>
      </c>
      <c r="N19" s="6" t="s">
        <v>151</v>
      </c>
      <c r="O19" s="6" t="s">
        <v>151</v>
      </c>
      <c r="P19" s="6" t="s">
        <v>151</v>
      </c>
      <c r="Q19" s="6" t="s">
        <v>151</v>
      </c>
      <c r="R19" s="6" t="s">
        <v>151</v>
      </c>
      <c r="S19" s="6" t="s">
        <v>151</v>
      </c>
      <c r="T19" s="6" t="s">
        <v>151</v>
      </c>
      <c r="U19" s="6" t="s">
        <v>151</v>
      </c>
      <c r="V19" s="6">
        <v>485</v>
      </c>
      <c r="W19" s="6">
        <v>503</v>
      </c>
      <c r="X19" s="6">
        <v>523</v>
      </c>
      <c r="Y19" s="6">
        <v>545</v>
      </c>
      <c r="Z19" s="6">
        <v>556</v>
      </c>
      <c r="AA19" s="6">
        <v>571</v>
      </c>
      <c r="AB19" s="6">
        <v>589</v>
      </c>
      <c r="AC19" s="6">
        <v>569</v>
      </c>
      <c r="AD19" s="6">
        <v>507</v>
      </c>
      <c r="AE19" s="6">
        <v>446</v>
      </c>
      <c r="AF19" s="6">
        <v>450</v>
      </c>
      <c r="AG19" s="6">
        <v>493</v>
      </c>
      <c r="AH19" s="6">
        <v>557</v>
      </c>
      <c r="AI19" s="6">
        <v>558</v>
      </c>
      <c r="AJ19" s="6">
        <v>656</v>
      </c>
      <c r="AK19" s="6">
        <v>740</v>
      </c>
      <c r="AL19" s="6">
        <v>841</v>
      </c>
      <c r="AM19" s="6">
        <v>993</v>
      </c>
      <c r="AN19" s="6">
        <v>1081</v>
      </c>
      <c r="AO19" s="6">
        <v>1248</v>
      </c>
      <c r="AP19" s="6">
        <v>1294</v>
      </c>
      <c r="AQ19" s="6">
        <v>1368</v>
      </c>
      <c r="AR19" s="6">
        <v>1413</v>
      </c>
      <c r="AS19" s="6">
        <v>1483</v>
      </c>
      <c r="AT19" s="6">
        <v>1609</v>
      </c>
      <c r="AU19" s="6">
        <v>1676</v>
      </c>
      <c r="AV19" s="6">
        <v>1684</v>
      </c>
      <c r="AW19" s="6">
        <v>1662</v>
      </c>
      <c r="AX19" s="6">
        <v>1720</v>
      </c>
      <c r="AY19" s="6">
        <v>1701</v>
      </c>
      <c r="AZ19" s="6">
        <v>1669</v>
      </c>
      <c r="BA19" s="6">
        <v>-1.9E-2</v>
      </c>
      <c r="BB19" s="6">
        <v>1.7999999999999999E-2</v>
      </c>
      <c r="BD19" s="6">
        <f t="shared" si="0"/>
        <v>17</v>
      </c>
      <c r="BE19" s="6">
        <f t="shared" si="1"/>
        <v>17</v>
      </c>
      <c r="BF19" s="6">
        <f t="shared" si="2"/>
        <v>0</v>
      </c>
    </row>
    <row r="20" spans="1:58" x14ac:dyDescent="0.25">
      <c r="A20" s="6" t="s">
        <v>19</v>
      </c>
      <c r="B20" s="6" t="s">
        <v>151</v>
      </c>
      <c r="C20" s="6" t="s">
        <v>151</v>
      </c>
      <c r="D20" s="6" t="s">
        <v>151</v>
      </c>
      <c r="E20" s="6" t="s">
        <v>151</v>
      </c>
      <c r="F20" s="6" t="s">
        <v>151</v>
      </c>
      <c r="G20" s="6" t="s">
        <v>151</v>
      </c>
      <c r="H20" s="6">
        <v>6</v>
      </c>
      <c r="I20" s="6">
        <v>33</v>
      </c>
      <c r="J20" s="6">
        <v>32</v>
      </c>
      <c r="K20" s="6">
        <v>35</v>
      </c>
      <c r="L20" s="6">
        <v>189</v>
      </c>
      <c r="M20" s="6">
        <v>279</v>
      </c>
      <c r="N20" s="6">
        <v>287</v>
      </c>
      <c r="O20" s="6">
        <v>356</v>
      </c>
      <c r="P20" s="6">
        <v>407</v>
      </c>
      <c r="Q20" s="6">
        <v>528</v>
      </c>
      <c r="R20" s="6">
        <v>512</v>
      </c>
      <c r="S20" s="6">
        <v>532</v>
      </c>
      <c r="T20" s="6">
        <v>661</v>
      </c>
      <c r="U20" s="6">
        <v>752</v>
      </c>
      <c r="V20" s="6">
        <v>823</v>
      </c>
      <c r="W20" s="6">
        <v>907</v>
      </c>
      <c r="X20" s="6">
        <v>1054</v>
      </c>
      <c r="Y20" s="6">
        <v>1196</v>
      </c>
      <c r="Z20" s="6">
        <v>1567</v>
      </c>
      <c r="AA20" s="6">
        <v>1716</v>
      </c>
      <c r="AB20" s="6">
        <v>1955</v>
      </c>
      <c r="AC20" s="6">
        <v>2217</v>
      </c>
      <c r="AD20" s="6">
        <v>2377</v>
      </c>
      <c r="AE20" s="6">
        <v>2693</v>
      </c>
      <c r="AF20" s="6">
        <v>2903</v>
      </c>
      <c r="AG20" s="6">
        <v>3232</v>
      </c>
      <c r="AH20" s="6">
        <v>3280</v>
      </c>
      <c r="AI20" s="6">
        <v>3138</v>
      </c>
      <c r="AJ20" s="6">
        <v>3139</v>
      </c>
      <c r="AK20" s="6">
        <v>3346</v>
      </c>
      <c r="AL20" s="6">
        <v>3418</v>
      </c>
      <c r="AM20" s="6">
        <v>3333</v>
      </c>
      <c r="AN20" s="6">
        <v>3264</v>
      </c>
      <c r="AO20" s="6">
        <v>3180</v>
      </c>
      <c r="AP20" s="6">
        <v>2961</v>
      </c>
      <c r="AQ20" s="6">
        <v>2772</v>
      </c>
      <c r="AR20" s="6">
        <v>2551</v>
      </c>
      <c r="AS20" s="6">
        <v>2466</v>
      </c>
      <c r="AT20" s="6">
        <v>2349</v>
      </c>
      <c r="AU20" s="6">
        <v>2136</v>
      </c>
      <c r="AV20" s="6">
        <v>2040</v>
      </c>
      <c r="AW20" s="6">
        <v>1917</v>
      </c>
      <c r="AX20" s="6">
        <v>1838</v>
      </c>
      <c r="AY20" s="6">
        <v>1889</v>
      </c>
      <c r="AZ20" s="6">
        <v>1948</v>
      </c>
      <c r="BA20" s="6">
        <v>3.2000000000000001E-2</v>
      </c>
      <c r="BB20" s="6">
        <v>0.02</v>
      </c>
      <c r="BD20" s="6">
        <f t="shared" si="0"/>
        <v>15</v>
      </c>
      <c r="BE20" s="6">
        <f t="shared" si="1"/>
        <v>14</v>
      </c>
      <c r="BF20" s="6">
        <f t="shared" si="2"/>
        <v>-1</v>
      </c>
    </row>
    <row r="21" spans="1:58" x14ac:dyDescent="0.25">
      <c r="A21" s="6" t="s">
        <v>20</v>
      </c>
      <c r="B21" s="6">
        <v>266</v>
      </c>
      <c r="C21" s="6">
        <v>271</v>
      </c>
      <c r="D21" s="6">
        <v>279</v>
      </c>
      <c r="E21" s="6">
        <v>280</v>
      </c>
      <c r="F21" s="6">
        <v>281</v>
      </c>
      <c r="G21" s="6">
        <v>284</v>
      </c>
      <c r="H21" s="6">
        <v>292</v>
      </c>
      <c r="I21" s="6">
        <v>298</v>
      </c>
      <c r="J21" s="6">
        <v>304</v>
      </c>
      <c r="K21" s="6">
        <v>308</v>
      </c>
      <c r="L21" s="6">
        <v>311</v>
      </c>
      <c r="M21" s="6">
        <v>313</v>
      </c>
      <c r="N21" s="6">
        <v>313</v>
      </c>
      <c r="O21" s="6">
        <v>293</v>
      </c>
      <c r="P21" s="6">
        <v>265</v>
      </c>
      <c r="Q21" s="6">
        <v>250</v>
      </c>
      <c r="R21" s="6">
        <v>254</v>
      </c>
      <c r="S21" s="6">
        <v>256</v>
      </c>
      <c r="T21" s="6">
        <v>252</v>
      </c>
      <c r="U21" s="6">
        <v>249</v>
      </c>
      <c r="V21" s="6">
        <v>236</v>
      </c>
      <c r="W21" s="6">
        <v>223</v>
      </c>
      <c r="X21" s="6">
        <v>211</v>
      </c>
      <c r="Y21" s="6">
        <v>205</v>
      </c>
      <c r="Z21" s="6">
        <v>202</v>
      </c>
      <c r="AA21" s="6">
        <v>169</v>
      </c>
      <c r="AB21" s="6">
        <v>146</v>
      </c>
      <c r="AC21" s="6">
        <v>142</v>
      </c>
      <c r="AD21" s="6">
        <v>144</v>
      </c>
      <c r="AE21" s="6">
        <v>145</v>
      </c>
      <c r="AF21" s="6">
        <v>145</v>
      </c>
      <c r="AG21" s="6">
        <v>142</v>
      </c>
      <c r="AH21" s="6">
        <v>141</v>
      </c>
      <c r="AI21" s="6">
        <v>137</v>
      </c>
      <c r="AJ21" s="6">
        <v>133</v>
      </c>
      <c r="AK21" s="6">
        <v>132</v>
      </c>
      <c r="AL21" s="6">
        <v>131</v>
      </c>
      <c r="AM21" s="6">
        <v>128</v>
      </c>
      <c r="AN21" s="6">
        <v>124</v>
      </c>
      <c r="AO21" s="6">
        <v>120</v>
      </c>
      <c r="AP21" s="6">
        <v>114</v>
      </c>
      <c r="AQ21" s="6">
        <v>105</v>
      </c>
      <c r="AR21" s="6">
        <v>100</v>
      </c>
      <c r="AS21" s="6">
        <v>99</v>
      </c>
      <c r="AT21" s="6">
        <v>94</v>
      </c>
      <c r="AU21" s="6">
        <v>90</v>
      </c>
      <c r="AV21" s="6">
        <v>89</v>
      </c>
      <c r="AW21" s="6">
        <v>83</v>
      </c>
      <c r="AX21" s="6">
        <v>86</v>
      </c>
      <c r="AY21" s="6">
        <v>84</v>
      </c>
      <c r="AZ21" s="6">
        <v>84</v>
      </c>
      <c r="BA21" s="6">
        <v>-1.0999999999999999E-2</v>
      </c>
      <c r="BB21" s="6">
        <v>1E-3</v>
      </c>
      <c r="BD21" s="6">
        <f t="shared" si="0"/>
        <v>50</v>
      </c>
      <c r="BE21" s="6">
        <f t="shared" si="1"/>
        <v>49</v>
      </c>
      <c r="BF21" s="6">
        <f t="shared" si="2"/>
        <v>-1</v>
      </c>
    </row>
    <row r="22" spans="1:58" x14ac:dyDescent="0.25">
      <c r="A22" s="6" t="s">
        <v>21</v>
      </c>
      <c r="B22" s="6" t="s">
        <v>151</v>
      </c>
      <c r="C22" s="6" t="s">
        <v>151</v>
      </c>
      <c r="D22" s="6" t="s">
        <v>151</v>
      </c>
      <c r="E22" s="6" t="s">
        <v>151</v>
      </c>
      <c r="F22" s="6" t="s">
        <v>151</v>
      </c>
      <c r="G22" s="6" t="s">
        <v>151</v>
      </c>
      <c r="H22" s="6" t="s">
        <v>151</v>
      </c>
      <c r="I22" s="6" t="s">
        <v>151</v>
      </c>
      <c r="J22" s="6" t="s">
        <v>151</v>
      </c>
      <c r="K22" s="6" t="s">
        <v>151</v>
      </c>
      <c r="L22" s="6" t="s">
        <v>151</v>
      </c>
      <c r="M22" s="6" t="s">
        <v>151</v>
      </c>
      <c r="N22" s="6" t="s">
        <v>151</v>
      </c>
      <c r="O22" s="6" t="s">
        <v>151</v>
      </c>
      <c r="P22" s="6" t="s">
        <v>151</v>
      </c>
      <c r="Q22" s="6" t="s">
        <v>151</v>
      </c>
      <c r="R22" s="6" t="s">
        <v>151</v>
      </c>
      <c r="S22" s="6" t="s">
        <v>151</v>
      </c>
      <c r="T22" s="6" t="s">
        <v>151</v>
      </c>
      <c r="U22" s="6" t="s">
        <v>151</v>
      </c>
      <c r="V22" s="6">
        <v>10863</v>
      </c>
      <c r="W22" s="6">
        <v>11247</v>
      </c>
      <c r="X22" s="6">
        <v>11416</v>
      </c>
      <c r="Y22" s="6">
        <v>11373</v>
      </c>
      <c r="Z22" s="6">
        <v>11070</v>
      </c>
      <c r="AA22" s="6">
        <v>10342</v>
      </c>
      <c r="AB22" s="6">
        <v>9264</v>
      </c>
      <c r="AC22" s="6">
        <v>7978</v>
      </c>
      <c r="AD22" s="6">
        <v>7119</v>
      </c>
      <c r="AE22" s="6">
        <v>6371</v>
      </c>
      <c r="AF22" s="6">
        <v>6236</v>
      </c>
      <c r="AG22" s="6">
        <v>6062</v>
      </c>
      <c r="AH22" s="6">
        <v>6171</v>
      </c>
      <c r="AI22" s="6">
        <v>6110</v>
      </c>
      <c r="AJ22" s="6">
        <v>6119</v>
      </c>
      <c r="AK22" s="6">
        <v>6583</v>
      </c>
      <c r="AL22" s="6">
        <v>7106</v>
      </c>
      <c r="AM22" s="6">
        <v>7755</v>
      </c>
      <c r="AN22" s="6">
        <v>8603</v>
      </c>
      <c r="AO22" s="6">
        <v>9335</v>
      </c>
      <c r="AP22" s="6">
        <v>9597</v>
      </c>
      <c r="AQ22" s="6">
        <v>9818</v>
      </c>
      <c r="AR22" s="6">
        <v>10043</v>
      </c>
      <c r="AS22" s="6">
        <v>9950</v>
      </c>
      <c r="AT22" s="6">
        <v>10139</v>
      </c>
      <c r="AU22" s="6">
        <v>10366</v>
      </c>
      <c r="AV22" s="6">
        <v>10518</v>
      </c>
      <c r="AW22" s="6">
        <v>10639</v>
      </c>
      <c r="AX22" s="6">
        <v>10779</v>
      </c>
      <c r="AY22" s="6">
        <v>10838</v>
      </c>
      <c r="AZ22" s="6">
        <v>10980</v>
      </c>
      <c r="BA22" s="6">
        <v>1.2E-2</v>
      </c>
      <c r="BB22" s="6">
        <v>0.124</v>
      </c>
      <c r="BD22" s="6">
        <f t="shared" si="0"/>
        <v>3</v>
      </c>
      <c r="BE22" s="6">
        <f t="shared" si="1"/>
        <v>3</v>
      </c>
      <c r="BF22" s="6">
        <f t="shared" si="2"/>
        <v>0</v>
      </c>
    </row>
    <row r="23" spans="1:58" x14ac:dyDescent="0.25">
      <c r="A23" s="6" t="s">
        <v>22</v>
      </c>
      <c r="B23" s="6" t="s">
        <v>151</v>
      </c>
      <c r="C23" s="6" t="s">
        <v>151</v>
      </c>
      <c r="D23" s="6" t="s">
        <v>151</v>
      </c>
      <c r="E23" s="6" t="s">
        <v>151</v>
      </c>
      <c r="F23" s="6" t="s">
        <v>151</v>
      </c>
      <c r="G23" s="6" t="s">
        <v>151</v>
      </c>
      <c r="H23" s="6" t="s">
        <v>151</v>
      </c>
      <c r="I23" s="6" t="s">
        <v>151</v>
      </c>
      <c r="J23" s="6" t="s">
        <v>151</v>
      </c>
      <c r="K23" s="6" t="s">
        <v>151</v>
      </c>
      <c r="L23" s="6" t="s">
        <v>151</v>
      </c>
      <c r="M23" s="6" t="s">
        <v>151</v>
      </c>
      <c r="N23" s="6" t="s">
        <v>151</v>
      </c>
      <c r="O23" s="6" t="s">
        <v>151</v>
      </c>
      <c r="P23" s="6" t="s">
        <v>151</v>
      </c>
      <c r="Q23" s="6" t="s">
        <v>151</v>
      </c>
      <c r="R23" s="6" t="s">
        <v>151</v>
      </c>
      <c r="S23" s="6" t="s">
        <v>151</v>
      </c>
      <c r="T23" s="6" t="s">
        <v>151</v>
      </c>
      <c r="U23" s="6" t="s">
        <v>151</v>
      </c>
      <c r="V23" s="6">
        <v>142</v>
      </c>
      <c r="W23" s="6">
        <v>138</v>
      </c>
      <c r="X23" s="6">
        <v>135</v>
      </c>
      <c r="Y23" s="6">
        <v>120</v>
      </c>
      <c r="Z23" s="6">
        <v>121</v>
      </c>
      <c r="AA23" s="6">
        <v>120</v>
      </c>
      <c r="AB23" s="6">
        <v>113</v>
      </c>
      <c r="AC23" s="6">
        <v>109</v>
      </c>
      <c r="AD23" s="6">
        <v>92</v>
      </c>
      <c r="AE23" s="6">
        <v>87</v>
      </c>
      <c r="AF23" s="6">
        <v>84</v>
      </c>
      <c r="AG23" s="6">
        <v>90</v>
      </c>
      <c r="AH23" s="6">
        <v>108</v>
      </c>
      <c r="AI23" s="6">
        <v>129</v>
      </c>
      <c r="AJ23" s="6">
        <v>143</v>
      </c>
      <c r="AK23" s="6">
        <v>142</v>
      </c>
      <c r="AL23" s="6">
        <v>159</v>
      </c>
      <c r="AM23" s="6">
        <v>179</v>
      </c>
      <c r="AN23" s="6">
        <v>200</v>
      </c>
      <c r="AO23" s="6">
        <v>193</v>
      </c>
      <c r="AP23" s="6">
        <v>193</v>
      </c>
      <c r="AQ23" s="6">
        <v>187</v>
      </c>
      <c r="AR23" s="6">
        <v>199</v>
      </c>
      <c r="AS23" s="6">
        <v>211</v>
      </c>
      <c r="AT23" s="6">
        <v>214</v>
      </c>
      <c r="AU23" s="6">
        <v>220</v>
      </c>
      <c r="AV23" s="6">
        <v>220</v>
      </c>
      <c r="AW23" s="6">
        <v>229</v>
      </c>
      <c r="AX23" s="6">
        <v>240</v>
      </c>
      <c r="AY23" s="6">
        <v>249</v>
      </c>
      <c r="AZ23" s="6">
        <v>261</v>
      </c>
      <c r="BA23" s="6">
        <v>0.05</v>
      </c>
      <c r="BB23" s="6">
        <v>3.0000000000000001E-3</v>
      </c>
      <c r="BD23" s="6">
        <f t="shared" si="0"/>
        <v>37</v>
      </c>
      <c r="BE23" s="6">
        <f t="shared" si="1"/>
        <v>38</v>
      </c>
      <c r="BF23" s="6">
        <f t="shared" si="2"/>
        <v>1</v>
      </c>
    </row>
    <row r="24" spans="1:58" x14ac:dyDescent="0.25">
      <c r="A24" s="6" t="s">
        <v>23</v>
      </c>
      <c r="B24" s="6">
        <v>2</v>
      </c>
      <c r="C24" s="6">
        <v>2</v>
      </c>
      <c r="D24" s="6">
        <v>2</v>
      </c>
      <c r="E24" s="6">
        <v>2</v>
      </c>
      <c r="F24" s="6">
        <v>2</v>
      </c>
      <c r="G24" s="6">
        <v>4</v>
      </c>
      <c r="H24" s="6">
        <v>5</v>
      </c>
      <c r="I24" s="6">
        <v>8</v>
      </c>
      <c r="J24" s="6">
        <v>9</v>
      </c>
      <c r="K24" s="6">
        <v>10</v>
      </c>
      <c r="L24" s="6">
        <v>34</v>
      </c>
      <c r="M24" s="6">
        <v>254</v>
      </c>
      <c r="N24" s="6">
        <v>799</v>
      </c>
      <c r="O24" s="6">
        <v>1127</v>
      </c>
      <c r="P24" s="6">
        <v>1623</v>
      </c>
      <c r="Q24" s="6">
        <v>1676</v>
      </c>
      <c r="R24" s="6">
        <v>1868</v>
      </c>
      <c r="S24" s="6">
        <v>2167</v>
      </c>
      <c r="T24" s="6">
        <v>2422</v>
      </c>
      <c r="U24" s="6">
        <v>2652</v>
      </c>
      <c r="V24" s="6">
        <v>2695</v>
      </c>
      <c r="W24" s="6">
        <v>2691</v>
      </c>
      <c r="X24" s="6">
        <v>2612</v>
      </c>
      <c r="Y24" s="6">
        <v>2414</v>
      </c>
      <c r="Z24" s="6">
        <v>1943</v>
      </c>
      <c r="AA24" s="6">
        <v>1933</v>
      </c>
      <c r="AB24" s="6">
        <v>1934</v>
      </c>
      <c r="AC24" s="6">
        <v>1996</v>
      </c>
      <c r="AD24" s="6">
        <v>2135</v>
      </c>
      <c r="AE24" s="6">
        <v>2694</v>
      </c>
      <c r="AF24" s="6">
        <v>2769</v>
      </c>
      <c r="AG24" s="6">
        <v>2755</v>
      </c>
      <c r="AH24" s="6">
        <v>2721</v>
      </c>
      <c r="AI24" s="6">
        <v>2828</v>
      </c>
      <c r="AJ24" s="6">
        <v>2930</v>
      </c>
      <c r="AK24" s="6">
        <v>2714</v>
      </c>
      <c r="AL24" s="6">
        <v>2518</v>
      </c>
      <c r="AM24" s="6">
        <v>2504</v>
      </c>
      <c r="AN24" s="6">
        <v>2296</v>
      </c>
      <c r="AO24" s="6">
        <v>2064</v>
      </c>
      <c r="AP24" s="6">
        <v>1843</v>
      </c>
      <c r="AQ24" s="6">
        <v>1666</v>
      </c>
      <c r="AR24" s="6">
        <v>1659</v>
      </c>
      <c r="AS24" s="6">
        <v>1555</v>
      </c>
      <c r="AT24" s="6">
        <v>1477</v>
      </c>
      <c r="AU24" s="6">
        <v>1361</v>
      </c>
      <c r="AV24" s="6">
        <v>1116</v>
      </c>
      <c r="AW24" s="6">
        <v>949</v>
      </c>
      <c r="AX24" s="6">
        <v>867</v>
      </c>
      <c r="AY24" s="6">
        <v>855</v>
      </c>
      <c r="AZ24" s="6">
        <v>965</v>
      </c>
      <c r="BA24" s="6">
        <v>0.13400000000000001</v>
      </c>
      <c r="BB24" s="6">
        <v>0.01</v>
      </c>
      <c r="BD24" s="6">
        <f t="shared" si="0"/>
        <v>22</v>
      </c>
      <c r="BE24" s="6">
        <f t="shared" si="1"/>
        <v>20</v>
      </c>
      <c r="BF24" s="6">
        <f t="shared" si="2"/>
        <v>-2</v>
      </c>
    </row>
    <row r="25" spans="1:58" x14ac:dyDescent="0.25">
      <c r="A25" s="6" t="s">
        <v>152</v>
      </c>
      <c r="B25" s="6">
        <v>4858</v>
      </c>
      <c r="C25" s="6">
        <v>5302</v>
      </c>
      <c r="D25" s="6">
        <v>5762</v>
      </c>
      <c r="E25" s="6">
        <v>6167</v>
      </c>
      <c r="F25" s="6">
        <v>6566</v>
      </c>
      <c r="G25" s="6">
        <v>7127</v>
      </c>
      <c r="H25" s="6">
        <v>7610</v>
      </c>
      <c r="I25" s="6">
        <v>8064</v>
      </c>
      <c r="J25" s="6">
        <v>8664</v>
      </c>
      <c r="K25" s="6">
        <v>9270</v>
      </c>
      <c r="L25" s="6">
        <v>9916</v>
      </c>
      <c r="M25" s="6">
        <v>10466</v>
      </c>
      <c r="N25" s="6">
        <v>11010</v>
      </c>
      <c r="O25" s="6">
        <v>11531</v>
      </c>
      <c r="P25" s="6">
        <v>11805</v>
      </c>
      <c r="Q25" s="6">
        <v>12116</v>
      </c>
      <c r="R25" s="6">
        <v>12260</v>
      </c>
      <c r="S25" s="6">
        <v>12330</v>
      </c>
      <c r="T25" s="6">
        <v>12403</v>
      </c>
      <c r="U25" s="6">
        <v>12297</v>
      </c>
      <c r="V25" s="6" t="s">
        <v>151</v>
      </c>
      <c r="W25" s="6" t="s">
        <v>151</v>
      </c>
      <c r="X25" s="6" t="s">
        <v>151</v>
      </c>
      <c r="Y25" s="6" t="s">
        <v>151</v>
      </c>
      <c r="Z25" s="6" t="s">
        <v>151</v>
      </c>
      <c r="AA25" s="6" t="s">
        <v>151</v>
      </c>
      <c r="AB25" s="6" t="s">
        <v>151</v>
      </c>
      <c r="AC25" s="6" t="s">
        <v>151</v>
      </c>
      <c r="AD25" s="6" t="s">
        <v>151</v>
      </c>
      <c r="AE25" s="6" t="s">
        <v>151</v>
      </c>
      <c r="AF25" s="6" t="s">
        <v>151</v>
      </c>
      <c r="AG25" s="6" t="s">
        <v>151</v>
      </c>
      <c r="AH25" s="6" t="s">
        <v>151</v>
      </c>
      <c r="AI25" s="6" t="s">
        <v>151</v>
      </c>
      <c r="AJ25" s="6" t="s">
        <v>151</v>
      </c>
      <c r="AK25" s="6" t="s">
        <v>151</v>
      </c>
      <c r="AL25" s="6" t="s">
        <v>151</v>
      </c>
      <c r="AM25" s="6" t="s">
        <v>151</v>
      </c>
      <c r="AN25" s="6" t="s">
        <v>151</v>
      </c>
      <c r="AO25" s="6" t="s">
        <v>151</v>
      </c>
      <c r="AP25" s="6" t="s">
        <v>151</v>
      </c>
      <c r="AQ25" s="6" t="s">
        <v>151</v>
      </c>
      <c r="AR25" s="6" t="s">
        <v>151</v>
      </c>
      <c r="AS25" s="6" t="s">
        <v>151</v>
      </c>
      <c r="AT25" s="6" t="s">
        <v>151</v>
      </c>
      <c r="AU25" s="6" t="s">
        <v>151</v>
      </c>
      <c r="AV25" s="6" t="s">
        <v>151</v>
      </c>
      <c r="AW25" s="6" t="s">
        <v>151</v>
      </c>
      <c r="AX25" s="6" t="s">
        <v>151</v>
      </c>
      <c r="AY25" s="6" t="s">
        <v>151</v>
      </c>
      <c r="AZ25" s="6" t="s">
        <v>151</v>
      </c>
      <c r="BA25" s="6" t="s">
        <v>151</v>
      </c>
      <c r="BB25" s="6" t="s">
        <v>151</v>
      </c>
      <c r="BD25" s="6" t="e">
        <f t="shared" si="0"/>
        <v>#VALUE!</v>
      </c>
      <c r="BE25" s="6" t="e">
        <f t="shared" si="1"/>
        <v>#VALUE!</v>
      </c>
      <c r="BF25" s="6" t="e">
        <f t="shared" si="2"/>
        <v>#VALUE!</v>
      </c>
    </row>
    <row r="26" spans="1:58" x14ac:dyDescent="0.25">
      <c r="A26" s="6" t="s">
        <v>24</v>
      </c>
      <c r="B26" s="6" t="s">
        <v>151</v>
      </c>
      <c r="C26" s="6" t="s">
        <v>151</v>
      </c>
      <c r="D26" s="6" t="s">
        <v>151</v>
      </c>
      <c r="E26" s="6" t="s">
        <v>151</v>
      </c>
      <c r="F26" s="6" t="s">
        <v>151</v>
      </c>
      <c r="G26" s="6" t="s">
        <v>151</v>
      </c>
      <c r="H26" s="6" t="s">
        <v>151</v>
      </c>
      <c r="I26" s="6" t="s">
        <v>151</v>
      </c>
      <c r="J26" s="6" t="s">
        <v>151</v>
      </c>
      <c r="K26" s="6" t="s">
        <v>151</v>
      </c>
      <c r="L26" s="6" t="s">
        <v>151</v>
      </c>
      <c r="M26" s="6" t="s">
        <v>151</v>
      </c>
      <c r="N26" s="6" t="s">
        <v>151</v>
      </c>
      <c r="O26" s="6" t="s">
        <v>151</v>
      </c>
      <c r="P26" s="6" t="s">
        <v>151</v>
      </c>
      <c r="Q26" s="6" t="s">
        <v>151</v>
      </c>
      <c r="R26" s="6" t="s">
        <v>151</v>
      </c>
      <c r="S26" s="6" t="s">
        <v>151</v>
      </c>
      <c r="T26" s="6" t="s">
        <v>151</v>
      </c>
      <c r="U26" s="6" t="s">
        <v>151</v>
      </c>
      <c r="V26" s="6">
        <v>55</v>
      </c>
      <c r="W26" s="6">
        <v>61</v>
      </c>
      <c r="X26" s="6">
        <v>64</v>
      </c>
      <c r="Y26" s="6">
        <v>60</v>
      </c>
      <c r="Z26" s="6">
        <v>66</v>
      </c>
      <c r="AA26" s="6">
        <v>69</v>
      </c>
      <c r="AB26" s="6">
        <v>69</v>
      </c>
      <c r="AC26" s="6">
        <v>79</v>
      </c>
      <c r="AD26" s="6">
        <v>94</v>
      </c>
      <c r="AE26" s="6">
        <v>124</v>
      </c>
      <c r="AF26" s="6">
        <v>172</v>
      </c>
      <c r="AG26" s="6">
        <v>174</v>
      </c>
      <c r="AH26" s="6">
        <v>182</v>
      </c>
      <c r="AI26" s="6">
        <v>191</v>
      </c>
      <c r="AJ26" s="6">
        <v>191</v>
      </c>
      <c r="AK26" s="6">
        <v>159</v>
      </c>
      <c r="AL26" s="6">
        <v>153</v>
      </c>
      <c r="AM26" s="6">
        <v>153</v>
      </c>
      <c r="AN26" s="6">
        <v>151</v>
      </c>
      <c r="AO26" s="6">
        <v>138</v>
      </c>
      <c r="AP26" s="6">
        <v>115</v>
      </c>
      <c r="AQ26" s="6">
        <v>114</v>
      </c>
      <c r="AR26" s="6">
        <v>104</v>
      </c>
      <c r="AS26" s="6">
        <v>102</v>
      </c>
      <c r="AT26" s="6">
        <v>95</v>
      </c>
      <c r="AU26" s="6">
        <v>78</v>
      </c>
      <c r="AV26" s="6">
        <v>77</v>
      </c>
      <c r="AW26" s="6">
        <v>68</v>
      </c>
      <c r="AX26" s="6">
        <v>68</v>
      </c>
      <c r="AY26" s="6">
        <v>66</v>
      </c>
      <c r="AZ26" s="6">
        <v>64</v>
      </c>
      <c r="BA26" s="6">
        <v>-3.1E-2</v>
      </c>
      <c r="BB26" s="6">
        <v>1E-3</v>
      </c>
      <c r="BD26" s="6">
        <f t="shared" si="0"/>
        <v>53</v>
      </c>
      <c r="BE26" s="6">
        <f t="shared" si="1"/>
        <v>51</v>
      </c>
      <c r="BF26" s="6">
        <f t="shared" si="2"/>
        <v>-2</v>
      </c>
    </row>
    <row r="27" spans="1:58" x14ac:dyDescent="0.25">
      <c r="A27" s="6" t="s">
        <v>25</v>
      </c>
      <c r="B27" s="6">
        <v>470</v>
      </c>
      <c r="C27" s="6">
        <v>487</v>
      </c>
      <c r="D27" s="6">
        <v>507</v>
      </c>
      <c r="E27" s="6">
        <v>518</v>
      </c>
      <c r="F27" s="6">
        <v>530</v>
      </c>
      <c r="G27" s="6">
        <v>528</v>
      </c>
      <c r="H27" s="6">
        <v>509</v>
      </c>
      <c r="I27" s="6">
        <v>504</v>
      </c>
      <c r="J27" s="6">
        <v>509</v>
      </c>
      <c r="K27" s="6">
        <v>510</v>
      </c>
      <c r="L27" s="6">
        <v>508</v>
      </c>
      <c r="M27" s="6">
        <v>494</v>
      </c>
      <c r="N27" s="6">
        <v>482</v>
      </c>
      <c r="O27" s="6">
        <v>490</v>
      </c>
      <c r="P27" s="6">
        <v>509</v>
      </c>
      <c r="Q27" s="6">
        <v>484</v>
      </c>
      <c r="R27" s="6">
        <v>470</v>
      </c>
      <c r="S27" s="6">
        <v>493</v>
      </c>
      <c r="T27" s="6">
        <v>530</v>
      </c>
      <c r="U27" s="6">
        <v>532</v>
      </c>
      <c r="V27" s="6">
        <v>754</v>
      </c>
      <c r="W27" s="6">
        <v>758</v>
      </c>
      <c r="X27" s="6">
        <v>736</v>
      </c>
      <c r="Y27" s="6">
        <v>713</v>
      </c>
      <c r="Z27" s="6">
        <v>691</v>
      </c>
      <c r="AA27" s="6">
        <v>682</v>
      </c>
      <c r="AB27" s="6">
        <v>680</v>
      </c>
      <c r="AC27" s="6">
        <v>642</v>
      </c>
      <c r="AD27" s="6">
        <v>597</v>
      </c>
      <c r="AE27" s="6">
        <v>605</v>
      </c>
      <c r="AF27" s="6">
        <v>572</v>
      </c>
      <c r="AG27" s="6">
        <v>543</v>
      </c>
      <c r="AH27" s="6">
        <v>521</v>
      </c>
      <c r="AI27" s="6">
        <v>503</v>
      </c>
      <c r="AJ27" s="6">
        <v>472</v>
      </c>
      <c r="AK27" s="6">
        <v>453</v>
      </c>
      <c r="AL27" s="6">
        <v>453</v>
      </c>
      <c r="AM27" s="6">
        <v>487</v>
      </c>
      <c r="AN27" s="6">
        <v>495</v>
      </c>
      <c r="AO27" s="6">
        <v>482</v>
      </c>
      <c r="AP27" s="6">
        <v>454</v>
      </c>
      <c r="AQ27" s="6">
        <v>445</v>
      </c>
      <c r="AR27" s="6">
        <v>442</v>
      </c>
      <c r="AS27" s="6">
        <v>420</v>
      </c>
      <c r="AT27" s="6">
        <v>409</v>
      </c>
      <c r="AU27" s="6">
        <v>394</v>
      </c>
      <c r="AV27" s="6">
        <v>394</v>
      </c>
      <c r="AW27" s="6">
        <v>390</v>
      </c>
      <c r="AX27" s="6">
        <v>397</v>
      </c>
      <c r="AY27" s="6">
        <v>388</v>
      </c>
      <c r="AZ27" s="6">
        <v>378</v>
      </c>
      <c r="BA27" s="6">
        <v>-2.4E-2</v>
      </c>
      <c r="BB27" s="6">
        <v>4.0000000000000001E-3</v>
      </c>
      <c r="BD27" s="6">
        <f t="shared" si="0"/>
        <v>32</v>
      </c>
      <c r="BE27" s="6">
        <f t="shared" si="1"/>
        <v>32</v>
      </c>
      <c r="BF27" s="6">
        <f t="shared" si="2"/>
        <v>0</v>
      </c>
    </row>
    <row r="28" spans="1:58" x14ac:dyDescent="0.25">
      <c r="A28" s="6" t="s">
        <v>27</v>
      </c>
      <c r="B28" s="6">
        <v>1908</v>
      </c>
      <c r="C28" s="6">
        <v>2132</v>
      </c>
      <c r="D28" s="6">
        <v>2603</v>
      </c>
      <c r="E28" s="6">
        <v>2840</v>
      </c>
      <c r="F28" s="6">
        <v>3376</v>
      </c>
      <c r="G28" s="6">
        <v>3848</v>
      </c>
      <c r="H28" s="6">
        <v>4572</v>
      </c>
      <c r="I28" s="6">
        <v>5059</v>
      </c>
      <c r="J28" s="6">
        <v>5907</v>
      </c>
      <c r="K28" s="6">
        <v>6060</v>
      </c>
      <c r="L28" s="6">
        <v>5387</v>
      </c>
      <c r="M28" s="6">
        <v>5918</v>
      </c>
      <c r="N28" s="6">
        <v>5714</v>
      </c>
      <c r="O28" s="6">
        <v>5302</v>
      </c>
      <c r="P28" s="6">
        <v>3218</v>
      </c>
      <c r="Q28" s="6">
        <v>1479</v>
      </c>
      <c r="R28" s="6">
        <v>1321</v>
      </c>
      <c r="S28" s="6">
        <v>2397</v>
      </c>
      <c r="T28" s="6">
        <v>2454</v>
      </c>
      <c r="U28" s="6">
        <v>2043</v>
      </c>
      <c r="V28" s="6">
        <v>2205</v>
      </c>
      <c r="W28" s="6">
        <v>2054</v>
      </c>
      <c r="X28" s="6">
        <v>2342</v>
      </c>
      <c r="Y28" s="6">
        <v>2349</v>
      </c>
      <c r="Z28" s="6">
        <v>2894</v>
      </c>
      <c r="AA28" s="6">
        <v>3270</v>
      </c>
      <c r="AB28" s="6">
        <v>3500</v>
      </c>
      <c r="AC28" s="6">
        <v>3523</v>
      </c>
      <c r="AD28" s="6">
        <v>3712</v>
      </c>
      <c r="AE28" s="6">
        <v>3730</v>
      </c>
      <c r="AF28" s="6">
        <v>3744</v>
      </c>
      <c r="AG28" s="6">
        <v>3759</v>
      </c>
      <c r="AH28" s="6">
        <v>3776</v>
      </c>
      <c r="AI28" s="6">
        <v>3855</v>
      </c>
      <c r="AJ28" s="6">
        <v>3603</v>
      </c>
      <c r="AK28" s="6">
        <v>3852</v>
      </c>
      <c r="AL28" s="6">
        <v>3825</v>
      </c>
      <c r="AM28" s="6">
        <v>3580</v>
      </c>
      <c r="AN28" s="6">
        <v>4032</v>
      </c>
      <c r="AO28" s="6">
        <v>4142</v>
      </c>
      <c r="AP28" s="6">
        <v>4216</v>
      </c>
      <c r="AQ28" s="6">
        <v>4290</v>
      </c>
      <c r="AR28" s="6">
        <v>4333</v>
      </c>
      <c r="AS28" s="6">
        <v>4361</v>
      </c>
      <c r="AT28" s="6">
        <v>4250</v>
      </c>
      <c r="AU28" s="6">
        <v>4420</v>
      </c>
      <c r="AV28" s="6">
        <v>4466</v>
      </c>
      <c r="AW28" s="6">
        <v>3814</v>
      </c>
      <c r="AX28" s="6">
        <v>3611</v>
      </c>
      <c r="AY28" s="6">
        <v>3736</v>
      </c>
      <c r="AZ28" s="6">
        <v>3920</v>
      </c>
      <c r="BA28" s="6">
        <v>4.4999999999999998E-2</v>
      </c>
      <c r="BB28" s="6">
        <v>4.2000000000000003E-2</v>
      </c>
      <c r="BD28" s="6">
        <f t="shared" si="0"/>
        <v>6</v>
      </c>
      <c r="BE28" s="6">
        <f t="shared" si="1"/>
        <v>7</v>
      </c>
      <c r="BF28" s="6">
        <f t="shared" si="2"/>
        <v>1</v>
      </c>
    </row>
    <row r="29" spans="1:58" x14ac:dyDescent="0.25">
      <c r="A29" s="6" t="s">
        <v>28</v>
      </c>
      <c r="B29" s="6">
        <v>1313</v>
      </c>
      <c r="C29" s="6">
        <v>1392</v>
      </c>
      <c r="D29" s="6">
        <v>1228</v>
      </c>
      <c r="E29" s="6">
        <v>1503</v>
      </c>
      <c r="F29" s="6">
        <v>1521</v>
      </c>
      <c r="G29" s="6">
        <v>1549</v>
      </c>
      <c r="H29" s="6">
        <v>1694</v>
      </c>
      <c r="I29" s="6">
        <v>1466</v>
      </c>
      <c r="J29" s="6">
        <v>2018</v>
      </c>
      <c r="K29" s="6">
        <v>1977</v>
      </c>
      <c r="L29" s="6">
        <v>2271</v>
      </c>
      <c r="M29" s="6">
        <v>2422</v>
      </c>
      <c r="N29" s="6">
        <v>2358</v>
      </c>
      <c r="O29" s="6">
        <v>2574</v>
      </c>
      <c r="P29" s="6">
        <v>3489</v>
      </c>
      <c r="Q29" s="6">
        <v>2658</v>
      </c>
      <c r="R29" s="6">
        <v>907</v>
      </c>
      <c r="S29" s="6">
        <v>988</v>
      </c>
      <c r="T29" s="6">
        <v>1106</v>
      </c>
      <c r="U29" s="6">
        <v>1228</v>
      </c>
      <c r="V29" s="6">
        <v>1425</v>
      </c>
      <c r="W29" s="6">
        <v>1899</v>
      </c>
      <c r="X29" s="6">
        <v>2391</v>
      </c>
      <c r="Y29" s="6">
        <v>2782</v>
      </c>
      <c r="Z29" s="6">
        <v>2838</v>
      </c>
      <c r="AA29" s="6">
        <v>2149</v>
      </c>
      <c r="AB29" s="6">
        <v>285</v>
      </c>
      <c r="AC29" s="6">
        <v>531</v>
      </c>
      <c r="AD29" s="6">
        <v>455</v>
      </c>
      <c r="AE29" s="6">
        <v>505</v>
      </c>
      <c r="AF29" s="6">
        <v>530</v>
      </c>
      <c r="AG29" s="6">
        <v>580</v>
      </c>
      <c r="AH29" s="6">
        <v>1166</v>
      </c>
      <c r="AI29" s="6">
        <v>2121</v>
      </c>
      <c r="AJ29" s="6">
        <v>2610</v>
      </c>
      <c r="AK29" s="6">
        <v>2613</v>
      </c>
      <c r="AL29" s="6">
        <v>2522</v>
      </c>
      <c r="AM29" s="6">
        <v>2116</v>
      </c>
      <c r="AN29" s="6">
        <v>1344</v>
      </c>
      <c r="AO29" s="6">
        <v>2030</v>
      </c>
      <c r="AP29" s="6">
        <v>1833</v>
      </c>
      <c r="AQ29" s="6">
        <v>1999</v>
      </c>
      <c r="AR29" s="6">
        <v>2143</v>
      </c>
      <c r="AS29" s="6">
        <v>2428</v>
      </c>
      <c r="AT29" s="6">
        <v>2452</v>
      </c>
      <c r="AU29" s="6">
        <v>2490</v>
      </c>
      <c r="AV29" s="6">
        <v>2801</v>
      </c>
      <c r="AW29" s="6">
        <v>3116</v>
      </c>
      <c r="AX29" s="6">
        <v>3141</v>
      </c>
      <c r="AY29" s="6">
        <v>3285</v>
      </c>
      <c r="AZ29" s="6">
        <v>4031</v>
      </c>
      <c r="BA29" s="6">
        <v>0.22900000000000001</v>
      </c>
      <c r="BB29" s="6">
        <v>4.4999999999999998E-2</v>
      </c>
      <c r="BD29" s="6">
        <f t="shared" si="0"/>
        <v>8</v>
      </c>
      <c r="BE29" s="6">
        <f t="shared" si="1"/>
        <v>6</v>
      </c>
      <c r="BF29" s="6">
        <f t="shared" si="2"/>
        <v>-2</v>
      </c>
    </row>
    <row r="30" spans="1:58" x14ac:dyDescent="0.25">
      <c r="A30" s="6" t="s">
        <v>29</v>
      </c>
      <c r="B30" s="6">
        <v>2371</v>
      </c>
      <c r="C30" s="6">
        <v>2505</v>
      </c>
      <c r="D30" s="6">
        <v>2522</v>
      </c>
      <c r="E30" s="6">
        <v>2656</v>
      </c>
      <c r="F30" s="6">
        <v>2819</v>
      </c>
      <c r="G30" s="6">
        <v>3036</v>
      </c>
      <c r="H30" s="6">
        <v>3253</v>
      </c>
      <c r="I30" s="6">
        <v>3339</v>
      </c>
      <c r="J30" s="6">
        <v>3080</v>
      </c>
      <c r="K30" s="6">
        <v>2603</v>
      </c>
      <c r="L30" s="6">
        <v>2132</v>
      </c>
      <c r="M30" s="6">
        <v>2199</v>
      </c>
      <c r="N30" s="6">
        <v>2024</v>
      </c>
      <c r="O30" s="6">
        <v>2182</v>
      </c>
      <c r="P30" s="6">
        <v>2623</v>
      </c>
      <c r="Q30" s="6">
        <v>1757</v>
      </c>
      <c r="R30" s="6">
        <v>1187</v>
      </c>
      <c r="S30" s="6">
        <v>862</v>
      </c>
      <c r="T30" s="6">
        <v>1117</v>
      </c>
      <c r="U30" s="6">
        <v>1229</v>
      </c>
      <c r="V30" s="6">
        <v>1127</v>
      </c>
      <c r="W30" s="6">
        <v>1210</v>
      </c>
      <c r="X30" s="6">
        <v>1072</v>
      </c>
      <c r="Y30" s="6">
        <v>1286</v>
      </c>
      <c r="Z30" s="6">
        <v>1408</v>
      </c>
      <c r="AA30" s="6">
        <v>964</v>
      </c>
      <c r="AB30" s="6">
        <v>185</v>
      </c>
      <c r="AC30" s="6">
        <v>1077</v>
      </c>
      <c r="AD30" s="6">
        <v>1945</v>
      </c>
      <c r="AE30" s="6">
        <v>2085</v>
      </c>
      <c r="AF30" s="6">
        <v>2130</v>
      </c>
      <c r="AG30" s="6">
        <v>2129</v>
      </c>
      <c r="AH30" s="6">
        <v>2137</v>
      </c>
      <c r="AI30" s="6">
        <v>2232</v>
      </c>
      <c r="AJ30" s="6">
        <v>2085</v>
      </c>
      <c r="AK30" s="6">
        <v>2244</v>
      </c>
      <c r="AL30" s="6">
        <v>2186</v>
      </c>
      <c r="AM30" s="6">
        <v>2032</v>
      </c>
      <c r="AN30" s="6">
        <v>2370</v>
      </c>
      <c r="AO30" s="6">
        <v>2523</v>
      </c>
      <c r="AP30" s="6">
        <v>2668</v>
      </c>
      <c r="AQ30" s="6">
        <v>2737</v>
      </c>
      <c r="AR30" s="6">
        <v>2661</v>
      </c>
      <c r="AS30" s="6">
        <v>2786</v>
      </c>
      <c r="AT30" s="6">
        <v>2500</v>
      </c>
      <c r="AU30" s="6">
        <v>2561</v>
      </c>
      <c r="AV30" s="6">
        <v>2915</v>
      </c>
      <c r="AW30" s="6">
        <v>3171</v>
      </c>
      <c r="AX30" s="6">
        <v>3134</v>
      </c>
      <c r="AY30" s="6">
        <v>3120</v>
      </c>
      <c r="AZ30" s="6">
        <v>3096</v>
      </c>
      <c r="BA30" s="6">
        <v>-1.0999999999999999E-2</v>
      </c>
      <c r="BB30" s="6">
        <v>3.4000000000000002E-2</v>
      </c>
      <c r="BD30" s="6">
        <f t="shared" si="0"/>
        <v>9</v>
      </c>
      <c r="BE30" s="6">
        <f t="shared" si="1"/>
        <v>9</v>
      </c>
      <c r="BF30" s="6">
        <f t="shared" si="2"/>
        <v>0</v>
      </c>
    </row>
    <row r="31" spans="1:58" x14ac:dyDescent="0.25">
      <c r="A31" s="6" t="s">
        <v>30</v>
      </c>
      <c r="B31" s="6" t="s">
        <v>151</v>
      </c>
      <c r="C31" s="6" t="s">
        <v>151</v>
      </c>
      <c r="D31" s="6">
        <v>57</v>
      </c>
      <c r="E31" s="6">
        <v>241</v>
      </c>
      <c r="F31" s="6">
        <v>327</v>
      </c>
      <c r="G31" s="6">
        <v>332</v>
      </c>
      <c r="H31" s="6">
        <v>294</v>
      </c>
      <c r="I31" s="6">
        <v>282</v>
      </c>
      <c r="J31" s="6">
        <v>293</v>
      </c>
      <c r="K31" s="6">
        <v>290</v>
      </c>
      <c r="L31" s="6">
        <v>341</v>
      </c>
      <c r="M31" s="6">
        <v>367</v>
      </c>
      <c r="N31" s="6">
        <v>340</v>
      </c>
      <c r="O31" s="6">
        <v>314</v>
      </c>
      <c r="P31" s="6">
        <v>295</v>
      </c>
      <c r="Q31" s="6">
        <v>285</v>
      </c>
      <c r="R31" s="6">
        <v>330</v>
      </c>
      <c r="S31" s="6">
        <v>338</v>
      </c>
      <c r="T31" s="6">
        <v>391</v>
      </c>
      <c r="U31" s="6">
        <v>419</v>
      </c>
      <c r="V31" s="6">
        <v>502</v>
      </c>
      <c r="W31" s="6">
        <v>564</v>
      </c>
      <c r="X31" s="6">
        <v>588</v>
      </c>
      <c r="Y31" s="6">
        <v>625</v>
      </c>
      <c r="Z31" s="6">
        <v>651</v>
      </c>
      <c r="AA31" s="6">
        <v>695</v>
      </c>
      <c r="AB31" s="6">
        <v>716</v>
      </c>
      <c r="AC31" s="6">
        <v>748</v>
      </c>
      <c r="AD31" s="6">
        <v>785</v>
      </c>
      <c r="AE31" s="6">
        <v>819</v>
      </c>
      <c r="AF31" s="6">
        <v>868</v>
      </c>
      <c r="AG31" s="6">
        <v>897</v>
      </c>
      <c r="AH31" s="6">
        <v>909</v>
      </c>
      <c r="AI31" s="6">
        <v>905</v>
      </c>
      <c r="AJ31" s="6">
        <v>911</v>
      </c>
      <c r="AK31" s="6">
        <v>961</v>
      </c>
      <c r="AL31" s="6">
        <v>959</v>
      </c>
      <c r="AM31" s="6">
        <v>900</v>
      </c>
      <c r="AN31" s="6">
        <v>822</v>
      </c>
      <c r="AO31" s="6">
        <v>783</v>
      </c>
      <c r="AP31" s="6">
        <v>777</v>
      </c>
      <c r="AQ31" s="6">
        <v>738</v>
      </c>
      <c r="AR31" s="6">
        <v>710</v>
      </c>
      <c r="AS31" s="6">
        <v>757</v>
      </c>
      <c r="AT31" s="6">
        <v>813</v>
      </c>
      <c r="AU31" s="6">
        <v>865</v>
      </c>
      <c r="AV31" s="6">
        <v>885</v>
      </c>
      <c r="AW31" s="6">
        <v>918</v>
      </c>
      <c r="AX31" s="6">
        <v>942</v>
      </c>
      <c r="AY31" s="6">
        <v>943</v>
      </c>
      <c r="AZ31" s="6">
        <v>952</v>
      </c>
      <c r="BA31" s="6">
        <v>8.0000000000000002E-3</v>
      </c>
      <c r="BB31" s="6">
        <v>1.0999999999999999E-2</v>
      </c>
      <c r="BD31" s="6">
        <f t="shared" si="0"/>
        <v>20</v>
      </c>
      <c r="BE31" s="6">
        <f t="shared" si="1"/>
        <v>21</v>
      </c>
      <c r="BF31" s="6">
        <f t="shared" si="2"/>
        <v>1</v>
      </c>
    </row>
    <row r="32" spans="1:58" x14ac:dyDescent="0.25">
      <c r="A32" s="6" t="s">
        <v>31</v>
      </c>
      <c r="B32" s="6">
        <v>233</v>
      </c>
      <c r="C32" s="6">
        <v>291</v>
      </c>
      <c r="D32" s="6">
        <v>324</v>
      </c>
      <c r="E32" s="6">
        <v>340</v>
      </c>
      <c r="F32" s="6">
        <v>356</v>
      </c>
      <c r="G32" s="6">
        <v>363</v>
      </c>
      <c r="H32" s="6">
        <v>430</v>
      </c>
      <c r="I32" s="6">
        <v>482</v>
      </c>
      <c r="J32" s="6">
        <v>570</v>
      </c>
      <c r="K32" s="6">
        <v>518</v>
      </c>
      <c r="L32" s="6">
        <v>437</v>
      </c>
      <c r="M32" s="6">
        <v>487</v>
      </c>
      <c r="N32" s="6">
        <v>435</v>
      </c>
      <c r="O32" s="6">
        <v>484</v>
      </c>
      <c r="P32" s="6">
        <v>506</v>
      </c>
      <c r="Q32" s="6">
        <v>476</v>
      </c>
      <c r="R32" s="6">
        <v>421</v>
      </c>
      <c r="S32" s="6">
        <v>345</v>
      </c>
      <c r="T32" s="6">
        <v>316</v>
      </c>
      <c r="U32" s="6">
        <v>353</v>
      </c>
      <c r="V32" s="6">
        <v>315</v>
      </c>
      <c r="W32" s="6">
        <v>355</v>
      </c>
      <c r="X32" s="6">
        <v>315</v>
      </c>
      <c r="Y32" s="6">
        <v>360</v>
      </c>
      <c r="Z32" s="6">
        <v>403</v>
      </c>
      <c r="AA32" s="6">
        <v>434</v>
      </c>
      <c r="AB32" s="6">
        <v>420</v>
      </c>
      <c r="AC32" s="6">
        <v>495</v>
      </c>
      <c r="AD32" s="6">
        <v>460</v>
      </c>
      <c r="AE32" s="6">
        <v>451</v>
      </c>
      <c r="AF32" s="6">
        <v>461</v>
      </c>
      <c r="AG32" s="6">
        <v>568</v>
      </c>
      <c r="AH32" s="6">
        <v>692</v>
      </c>
      <c r="AI32" s="6">
        <v>701</v>
      </c>
      <c r="AJ32" s="6">
        <v>723</v>
      </c>
      <c r="AK32" s="6">
        <v>853</v>
      </c>
      <c r="AL32" s="6">
        <v>858</v>
      </c>
      <c r="AM32" s="6">
        <v>803</v>
      </c>
      <c r="AN32" s="6">
        <v>949</v>
      </c>
      <c r="AO32" s="6">
        <v>1082</v>
      </c>
      <c r="AP32" s="6">
        <v>1151</v>
      </c>
      <c r="AQ32" s="6">
        <v>1241</v>
      </c>
      <c r="AR32" s="6">
        <v>1267</v>
      </c>
      <c r="AS32" s="6">
        <v>1438</v>
      </c>
      <c r="AT32" s="6">
        <v>1421</v>
      </c>
      <c r="AU32" s="6">
        <v>1638</v>
      </c>
      <c r="AV32" s="6">
        <v>1834</v>
      </c>
      <c r="AW32" s="6">
        <v>1931</v>
      </c>
      <c r="AX32" s="6">
        <v>1903</v>
      </c>
      <c r="AY32" s="6">
        <v>1893</v>
      </c>
      <c r="AZ32" s="6">
        <v>1898</v>
      </c>
      <c r="BA32" s="6">
        <v>-4.0000000000000001E-3</v>
      </c>
      <c r="BB32" s="6">
        <v>1.7999999999999999E-2</v>
      </c>
      <c r="BD32" s="6">
        <f t="shared" si="0"/>
        <v>14</v>
      </c>
      <c r="BE32" s="6">
        <f t="shared" si="1"/>
        <v>15</v>
      </c>
      <c r="BF32" s="6">
        <f t="shared" si="2"/>
        <v>1</v>
      </c>
    </row>
    <row r="33" spans="1:58" x14ac:dyDescent="0.25">
      <c r="A33" s="6" t="s">
        <v>32</v>
      </c>
      <c r="B33" s="6">
        <v>2219</v>
      </c>
      <c r="C33" s="6">
        <v>2615</v>
      </c>
      <c r="D33" s="6">
        <v>2825</v>
      </c>
      <c r="E33" s="6">
        <v>3081</v>
      </c>
      <c r="F33" s="6">
        <v>3262</v>
      </c>
      <c r="G33" s="6">
        <v>3851</v>
      </c>
      <c r="H33" s="6">
        <v>4821</v>
      </c>
      <c r="I33" s="6">
        <v>6070</v>
      </c>
      <c r="J33" s="6">
        <v>7693</v>
      </c>
      <c r="K33" s="6">
        <v>8618</v>
      </c>
      <c r="L33" s="6">
        <v>7216</v>
      </c>
      <c r="M33" s="6">
        <v>8762</v>
      </c>
      <c r="N33" s="6">
        <v>9419</v>
      </c>
      <c r="O33" s="6">
        <v>8554</v>
      </c>
      <c r="P33" s="6">
        <v>9841</v>
      </c>
      <c r="Q33" s="6">
        <v>10270</v>
      </c>
      <c r="R33" s="6">
        <v>10256</v>
      </c>
      <c r="S33" s="6">
        <v>6961</v>
      </c>
      <c r="T33" s="6">
        <v>4951</v>
      </c>
      <c r="U33" s="6">
        <v>4534</v>
      </c>
      <c r="V33" s="6">
        <v>3601</v>
      </c>
      <c r="W33" s="6">
        <v>5208</v>
      </c>
      <c r="X33" s="6">
        <v>4599</v>
      </c>
      <c r="Y33" s="6">
        <v>5720</v>
      </c>
      <c r="Z33" s="6">
        <v>5635</v>
      </c>
      <c r="AA33" s="6">
        <v>7105</v>
      </c>
      <c r="AB33" s="6">
        <v>8820</v>
      </c>
      <c r="AC33" s="6">
        <v>9098</v>
      </c>
      <c r="AD33" s="6">
        <v>8962</v>
      </c>
      <c r="AE33" s="6">
        <v>9084</v>
      </c>
      <c r="AF33" s="6">
        <v>9092</v>
      </c>
      <c r="AG33" s="6">
        <v>9244</v>
      </c>
      <c r="AH33" s="6">
        <v>9428</v>
      </c>
      <c r="AI33" s="6">
        <v>9449</v>
      </c>
      <c r="AJ33" s="6">
        <v>8800</v>
      </c>
      <c r="AK33" s="6">
        <v>9470</v>
      </c>
      <c r="AL33" s="6">
        <v>9188</v>
      </c>
      <c r="AM33" s="6">
        <v>8907</v>
      </c>
      <c r="AN33" s="6">
        <v>10141</v>
      </c>
      <c r="AO33" s="6">
        <v>10458</v>
      </c>
      <c r="AP33" s="6">
        <v>10931</v>
      </c>
      <c r="AQ33" s="6">
        <v>10671</v>
      </c>
      <c r="AR33" s="6">
        <v>10268</v>
      </c>
      <c r="AS33" s="6">
        <v>10663</v>
      </c>
      <c r="AT33" s="6">
        <v>9663</v>
      </c>
      <c r="AU33" s="6">
        <v>10075</v>
      </c>
      <c r="AV33" s="6">
        <v>11144</v>
      </c>
      <c r="AW33" s="6">
        <v>11635</v>
      </c>
      <c r="AX33" s="6">
        <v>11393</v>
      </c>
      <c r="AY33" s="6">
        <v>11505</v>
      </c>
      <c r="AZ33" s="6">
        <v>12014</v>
      </c>
      <c r="BA33" s="6">
        <v>4.5999999999999999E-2</v>
      </c>
      <c r="BB33" s="6">
        <v>0.13</v>
      </c>
      <c r="BD33" s="6">
        <f t="shared" si="0"/>
        <v>2</v>
      </c>
      <c r="BE33" s="6">
        <f t="shared" si="1"/>
        <v>2</v>
      </c>
      <c r="BF33" s="6">
        <f t="shared" si="2"/>
        <v>0</v>
      </c>
    </row>
    <row r="34" spans="1:58" x14ac:dyDescent="0.25">
      <c r="A34" s="6" t="s">
        <v>33</v>
      </c>
      <c r="B34" s="6" t="s">
        <v>151</v>
      </c>
      <c r="C34" s="6" t="s">
        <v>151</v>
      </c>
      <c r="D34" s="6" t="s">
        <v>151</v>
      </c>
      <c r="E34" s="6">
        <v>21</v>
      </c>
      <c r="F34" s="6">
        <v>53</v>
      </c>
      <c r="G34" s="6">
        <v>85</v>
      </c>
      <c r="H34" s="6">
        <v>106</v>
      </c>
      <c r="I34" s="6">
        <v>117</v>
      </c>
      <c r="J34" s="6">
        <v>111</v>
      </c>
      <c r="K34" s="6">
        <v>129</v>
      </c>
      <c r="L34" s="6">
        <v>192</v>
      </c>
      <c r="M34" s="6">
        <v>201</v>
      </c>
      <c r="N34" s="6">
        <v>183</v>
      </c>
      <c r="O34" s="6">
        <v>179</v>
      </c>
      <c r="P34" s="6">
        <v>167</v>
      </c>
      <c r="Q34" s="6">
        <v>158</v>
      </c>
      <c r="R34" s="6">
        <v>164</v>
      </c>
      <c r="S34" s="6">
        <v>155</v>
      </c>
      <c r="T34" s="6">
        <v>161</v>
      </c>
      <c r="U34" s="6">
        <v>162</v>
      </c>
      <c r="V34" s="6">
        <v>159</v>
      </c>
      <c r="W34" s="6">
        <v>201</v>
      </c>
      <c r="X34" s="6">
        <v>231</v>
      </c>
      <c r="Y34" s="6">
        <v>268</v>
      </c>
      <c r="Z34" s="6">
        <v>341</v>
      </c>
      <c r="AA34" s="6">
        <v>407</v>
      </c>
      <c r="AB34" s="6">
        <v>472</v>
      </c>
      <c r="AC34" s="6">
        <v>514</v>
      </c>
      <c r="AD34" s="6">
        <v>566</v>
      </c>
      <c r="AE34" s="6">
        <v>563</v>
      </c>
      <c r="AF34" s="6">
        <v>596</v>
      </c>
      <c r="AG34" s="6">
        <v>586</v>
      </c>
      <c r="AH34" s="6">
        <v>577</v>
      </c>
      <c r="AI34" s="6">
        <v>576</v>
      </c>
      <c r="AJ34" s="6">
        <v>579</v>
      </c>
      <c r="AK34" s="6">
        <v>573</v>
      </c>
      <c r="AL34" s="6">
        <v>613</v>
      </c>
      <c r="AM34" s="6">
        <v>677</v>
      </c>
      <c r="AN34" s="6">
        <v>652</v>
      </c>
      <c r="AO34" s="6">
        <v>487</v>
      </c>
      <c r="AP34" s="6">
        <v>448</v>
      </c>
      <c r="AQ34" s="6">
        <v>421</v>
      </c>
      <c r="AR34" s="6">
        <v>404</v>
      </c>
      <c r="AS34" s="6">
        <v>406</v>
      </c>
      <c r="AT34" s="6">
        <v>401</v>
      </c>
      <c r="AU34" s="6">
        <v>385</v>
      </c>
      <c r="AV34" s="6">
        <v>353</v>
      </c>
      <c r="AW34" s="6">
        <v>171</v>
      </c>
      <c r="AX34" s="6">
        <v>59</v>
      </c>
      <c r="AY34" s="6">
        <v>33</v>
      </c>
      <c r="AZ34" s="6">
        <v>27</v>
      </c>
      <c r="BA34" s="6">
        <v>-0.182</v>
      </c>
      <c r="BB34" s="6" t="s">
        <v>153</v>
      </c>
      <c r="BD34" s="6">
        <f t="shared" si="0"/>
        <v>54</v>
      </c>
      <c r="BE34" s="6">
        <f t="shared" si="1"/>
        <v>54</v>
      </c>
      <c r="BF34" s="6">
        <f t="shared" si="2"/>
        <v>0</v>
      </c>
    </row>
    <row r="35" spans="1:58" x14ac:dyDescent="0.25">
      <c r="A35" s="6" t="s">
        <v>34</v>
      </c>
      <c r="B35" s="6">
        <v>282</v>
      </c>
      <c r="C35" s="6">
        <v>360</v>
      </c>
      <c r="D35" s="6">
        <v>382</v>
      </c>
      <c r="E35" s="6">
        <v>498</v>
      </c>
      <c r="F35" s="6">
        <v>599</v>
      </c>
      <c r="G35" s="6">
        <v>762</v>
      </c>
      <c r="H35" s="6">
        <v>1106</v>
      </c>
      <c r="I35" s="6">
        <v>1300</v>
      </c>
      <c r="J35" s="6">
        <v>1456</v>
      </c>
      <c r="K35" s="6">
        <v>1631</v>
      </c>
      <c r="L35" s="6">
        <v>1696</v>
      </c>
      <c r="M35" s="6">
        <v>1937</v>
      </c>
      <c r="N35" s="6">
        <v>1998</v>
      </c>
      <c r="O35" s="6">
        <v>1829</v>
      </c>
      <c r="P35" s="6">
        <v>1831</v>
      </c>
      <c r="Q35" s="6">
        <v>1745</v>
      </c>
      <c r="R35" s="6">
        <v>1540</v>
      </c>
      <c r="S35" s="6">
        <v>1375</v>
      </c>
      <c r="T35" s="6">
        <v>1296</v>
      </c>
      <c r="U35" s="6">
        <v>1283</v>
      </c>
      <c r="V35" s="6">
        <v>1260</v>
      </c>
      <c r="W35" s="6">
        <v>1594</v>
      </c>
      <c r="X35" s="6">
        <v>1603</v>
      </c>
      <c r="Y35" s="6">
        <v>1620</v>
      </c>
      <c r="Z35" s="6">
        <v>2024</v>
      </c>
      <c r="AA35" s="6">
        <v>2283</v>
      </c>
      <c r="AB35" s="6">
        <v>2639</v>
      </c>
      <c r="AC35" s="6">
        <v>2510</v>
      </c>
      <c r="AD35" s="6">
        <v>2443</v>
      </c>
      <c r="AE35" s="6">
        <v>2482</v>
      </c>
      <c r="AF35" s="6">
        <v>2401</v>
      </c>
      <c r="AG35" s="6">
        <v>2519</v>
      </c>
      <c r="AH35" s="6">
        <v>2620</v>
      </c>
      <c r="AI35" s="6">
        <v>2687</v>
      </c>
      <c r="AJ35" s="6">
        <v>2583</v>
      </c>
      <c r="AK35" s="6">
        <v>2660</v>
      </c>
      <c r="AL35" s="6">
        <v>2561</v>
      </c>
      <c r="AM35" s="6">
        <v>2439</v>
      </c>
      <c r="AN35" s="6">
        <v>2722</v>
      </c>
      <c r="AO35" s="6">
        <v>2836</v>
      </c>
      <c r="AP35" s="6">
        <v>2919</v>
      </c>
      <c r="AQ35" s="6">
        <v>3098</v>
      </c>
      <c r="AR35" s="6">
        <v>3002</v>
      </c>
      <c r="AS35" s="6">
        <v>3027</v>
      </c>
      <c r="AT35" s="6">
        <v>2725</v>
      </c>
      <c r="AU35" s="6">
        <v>2895</v>
      </c>
      <c r="AV35" s="6">
        <v>3320</v>
      </c>
      <c r="AW35" s="6">
        <v>3403</v>
      </c>
      <c r="AX35" s="6">
        <v>3640</v>
      </c>
      <c r="AY35" s="6">
        <v>3685</v>
      </c>
      <c r="AZ35" s="6">
        <v>3902</v>
      </c>
      <c r="BA35" s="6">
        <v>5.2999999999999999E-2</v>
      </c>
      <c r="BB35" s="6">
        <v>0.04</v>
      </c>
      <c r="BD35" s="6">
        <f t="shared" si="0"/>
        <v>7</v>
      </c>
      <c r="BE35" s="6">
        <f t="shared" si="1"/>
        <v>8</v>
      </c>
      <c r="BF35" s="6">
        <f t="shared" si="2"/>
        <v>1</v>
      </c>
    </row>
    <row r="36" spans="1:58" x14ac:dyDescent="0.25">
      <c r="A36" s="6" t="s">
        <v>35</v>
      </c>
      <c r="B36" s="6" t="s">
        <v>151</v>
      </c>
      <c r="C36" s="6" t="s">
        <v>151</v>
      </c>
      <c r="D36" s="6" t="s">
        <v>151</v>
      </c>
      <c r="E36" s="6" t="s">
        <v>151</v>
      </c>
      <c r="F36" s="6" t="s">
        <v>151</v>
      </c>
      <c r="G36" s="6" t="s">
        <v>151</v>
      </c>
      <c r="H36" s="6" t="s">
        <v>151</v>
      </c>
      <c r="I36" s="6" t="s">
        <v>151</v>
      </c>
      <c r="J36" s="6" t="s">
        <v>151</v>
      </c>
      <c r="K36" s="6" t="s">
        <v>151</v>
      </c>
      <c r="L36" s="6" t="s">
        <v>151</v>
      </c>
      <c r="M36" s="6" t="s">
        <v>151</v>
      </c>
      <c r="N36" s="6" t="s">
        <v>151</v>
      </c>
      <c r="O36" s="6" t="s">
        <v>151</v>
      </c>
      <c r="P36" s="6" t="s">
        <v>151</v>
      </c>
      <c r="Q36" s="6" t="s">
        <v>151</v>
      </c>
      <c r="R36" s="6" t="s">
        <v>151</v>
      </c>
      <c r="S36" s="6" t="s">
        <v>151</v>
      </c>
      <c r="T36" s="6" t="s">
        <v>151</v>
      </c>
      <c r="U36" s="6" t="s">
        <v>151</v>
      </c>
      <c r="V36" s="6" t="s">
        <v>151</v>
      </c>
      <c r="W36" s="6">
        <v>10</v>
      </c>
      <c r="X36" s="6">
        <v>26</v>
      </c>
      <c r="Y36" s="6">
        <v>170</v>
      </c>
      <c r="Z36" s="6">
        <v>178</v>
      </c>
      <c r="AA36" s="6">
        <v>182</v>
      </c>
      <c r="AB36" s="6">
        <v>197</v>
      </c>
      <c r="AC36" s="6">
        <v>184</v>
      </c>
      <c r="AD36" s="6">
        <v>209</v>
      </c>
      <c r="AE36" s="6">
        <v>346</v>
      </c>
      <c r="AF36" s="6">
        <v>351</v>
      </c>
      <c r="AG36" s="6">
        <v>357</v>
      </c>
      <c r="AH36" s="6">
        <v>375</v>
      </c>
      <c r="AI36" s="6">
        <v>380</v>
      </c>
      <c r="AJ36" s="6">
        <v>405</v>
      </c>
      <c r="AK36" s="6">
        <v>450</v>
      </c>
      <c r="AL36" s="6">
        <v>453</v>
      </c>
      <c r="AM36" s="6">
        <v>457</v>
      </c>
      <c r="AN36" s="6">
        <v>451</v>
      </c>
      <c r="AO36" s="6">
        <v>424</v>
      </c>
      <c r="AP36" s="6">
        <v>421</v>
      </c>
      <c r="AQ36" s="6">
        <v>387</v>
      </c>
      <c r="AR36" s="6">
        <v>341</v>
      </c>
      <c r="AS36" s="6">
        <v>315</v>
      </c>
      <c r="AT36" s="6">
        <v>307</v>
      </c>
      <c r="AU36" s="6">
        <v>306</v>
      </c>
      <c r="AV36" s="6">
        <v>241</v>
      </c>
      <c r="AW36" s="6">
        <v>190</v>
      </c>
      <c r="AX36" s="6">
        <v>150</v>
      </c>
      <c r="AY36" s="6">
        <v>145</v>
      </c>
      <c r="AZ36" s="6">
        <v>47</v>
      </c>
      <c r="BA36" s="6">
        <v>-0.67800000000000005</v>
      </c>
      <c r="BB36" s="6" t="s">
        <v>153</v>
      </c>
      <c r="BD36" s="6">
        <f t="shared" si="0"/>
        <v>44</v>
      </c>
      <c r="BE36" s="6">
        <f t="shared" si="1"/>
        <v>53</v>
      </c>
      <c r="BF36" s="6">
        <f t="shared" si="2"/>
        <v>9</v>
      </c>
    </row>
    <row r="37" spans="1:58" x14ac:dyDescent="0.25">
      <c r="A37" s="6" t="s">
        <v>36</v>
      </c>
      <c r="B37" s="6">
        <v>61</v>
      </c>
      <c r="C37" s="6">
        <v>66</v>
      </c>
      <c r="D37" s="6">
        <v>73</v>
      </c>
      <c r="E37" s="6">
        <v>78</v>
      </c>
      <c r="F37" s="6">
        <v>78</v>
      </c>
      <c r="G37" s="6">
        <v>79</v>
      </c>
      <c r="H37" s="6">
        <v>76</v>
      </c>
      <c r="I37" s="6">
        <v>71</v>
      </c>
      <c r="J37" s="6">
        <v>69</v>
      </c>
      <c r="K37" s="6">
        <v>68</v>
      </c>
      <c r="L37" s="6">
        <v>62</v>
      </c>
      <c r="M37" s="6">
        <v>59</v>
      </c>
      <c r="N37" s="6">
        <v>59</v>
      </c>
      <c r="O37" s="6">
        <v>55</v>
      </c>
      <c r="P37" s="6">
        <v>51</v>
      </c>
      <c r="Q37" s="6">
        <v>55</v>
      </c>
      <c r="R37" s="6">
        <v>54</v>
      </c>
      <c r="S37" s="6">
        <v>52</v>
      </c>
      <c r="T37" s="6">
        <v>50</v>
      </c>
      <c r="U37" s="6">
        <v>50</v>
      </c>
      <c r="V37" s="6">
        <v>50</v>
      </c>
      <c r="W37" s="6">
        <v>51</v>
      </c>
      <c r="X37" s="6">
        <v>52</v>
      </c>
      <c r="Y37" s="6">
        <v>53</v>
      </c>
      <c r="Z37" s="6">
        <v>53</v>
      </c>
      <c r="AA37" s="6">
        <v>52</v>
      </c>
      <c r="AB37" s="6">
        <v>53</v>
      </c>
      <c r="AC37" s="6">
        <v>54</v>
      </c>
      <c r="AD37" s="6">
        <v>53</v>
      </c>
      <c r="AE37" s="6">
        <v>52</v>
      </c>
      <c r="AF37" s="6">
        <v>52</v>
      </c>
      <c r="AG37" s="6">
        <v>50</v>
      </c>
      <c r="AH37" s="6">
        <v>50</v>
      </c>
      <c r="AI37" s="6">
        <v>49</v>
      </c>
      <c r="AJ37" s="6">
        <v>48</v>
      </c>
      <c r="AK37" s="6">
        <v>48</v>
      </c>
      <c r="AL37" s="6">
        <v>47</v>
      </c>
      <c r="AM37" s="6">
        <v>48</v>
      </c>
      <c r="AN37" s="6">
        <v>48</v>
      </c>
      <c r="AO37" s="6">
        <v>48</v>
      </c>
      <c r="AP37" s="6">
        <v>185</v>
      </c>
      <c r="AQ37" s="6">
        <v>182</v>
      </c>
      <c r="AR37" s="6">
        <v>194</v>
      </c>
      <c r="AS37" s="6">
        <v>192</v>
      </c>
      <c r="AT37" s="6">
        <v>192</v>
      </c>
      <c r="AU37" s="6">
        <v>192</v>
      </c>
      <c r="AV37" s="6">
        <v>201</v>
      </c>
      <c r="AW37" s="6">
        <v>183</v>
      </c>
      <c r="AX37" s="6">
        <v>207</v>
      </c>
      <c r="AY37" s="6">
        <v>213</v>
      </c>
      <c r="AZ37" s="6">
        <v>212</v>
      </c>
      <c r="BA37" s="6">
        <v>-5.0000000000000001E-3</v>
      </c>
      <c r="BB37" s="6">
        <v>2E-3</v>
      </c>
      <c r="BD37" s="6">
        <f t="shared" si="0"/>
        <v>40</v>
      </c>
      <c r="BE37" s="6">
        <f t="shared" si="1"/>
        <v>40</v>
      </c>
      <c r="BF37" s="6">
        <f t="shared" si="2"/>
        <v>0</v>
      </c>
    </row>
    <row r="38" spans="1:58" x14ac:dyDescent="0.25">
      <c r="A38" s="6" t="s">
        <v>38</v>
      </c>
      <c r="B38" s="6">
        <v>577</v>
      </c>
      <c r="C38" s="6">
        <v>739</v>
      </c>
      <c r="D38" s="6">
        <v>852</v>
      </c>
      <c r="E38" s="6">
        <v>933</v>
      </c>
      <c r="F38" s="6">
        <v>977</v>
      </c>
      <c r="G38" s="6">
        <v>1052</v>
      </c>
      <c r="H38" s="6">
        <v>809</v>
      </c>
      <c r="I38" s="6">
        <v>1089</v>
      </c>
      <c r="J38" s="6">
        <v>1111</v>
      </c>
      <c r="K38" s="6">
        <v>1036</v>
      </c>
      <c r="L38" s="6">
        <v>1003</v>
      </c>
      <c r="M38" s="6">
        <v>1109</v>
      </c>
      <c r="N38" s="6">
        <v>1188</v>
      </c>
      <c r="O38" s="6">
        <v>1270</v>
      </c>
      <c r="P38" s="6">
        <v>1271</v>
      </c>
      <c r="Q38" s="6">
        <v>1139</v>
      </c>
      <c r="R38" s="6">
        <v>1049</v>
      </c>
      <c r="S38" s="6">
        <v>1065</v>
      </c>
      <c r="T38" s="6">
        <v>1047</v>
      </c>
      <c r="U38" s="6">
        <v>1137</v>
      </c>
      <c r="V38" s="6">
        <v>1151</v>
      </c>
      <c r="W38" s="6">
        <v>1198</v>
      </c>
      <c r="X38" s="6">
        <v>1231</v>
      </c>
      <c r="Y38" s="6">
        <v>1254</v>
      </c>
      <c r="Z38" s="6">
        <v>1280</v>
      </c>
      <c r="AA38" s="6">
        <v>1347</v>
      </c>
      <c r="AB38" s="6">
        <v>1351</v>
      </c>
      <c r="AC38" s="6">
        <v>1323</v>
      </c>
      <c r="AD38" s="6">
        <v>1329</v>
      </c>
      <c r="AE38" s="6">
        <v>1324</v>
      </c>
      <c r="AF38" s="6">
        <v>1327</v>
      </c>
      <c r="AG38" s="6">
        <v>1386</v>
      </c>
      <c r="AH38" s="6">
        <v>1421</v>
      </c>
      <c r="AI38" s="6">
        <v>1461</v>
      </c>
      <c r="AJ38" s="6">
        <v>1515</v>
      </c>
      <c r="AK38" s="6">
        <v>1549</v>
      </c>
      <c r="AL38" s="6">
        <v>1534</v>
      </c>
      <c r="AM38" s="6">
        <v>1653</v>
      </c>
      <c r="AN38" s="6">
        <v>1826</v>
      </c>
      <c r="AO38" s="6">
        <v>1921</v>
      </c>
      <c r="AP38" s="6">
        <v>1990</v>
      </c>
      <c r="AQ38" s="6">
        <v>1979</v>
      </c>
      <c r="AR38" s="6">
        <v>1992</v>
      </c>
      <c r="AS38" s="6">
        <v>1969</v>
      </c>
      <c r="AT38" s="6">
        <v>1775</v>
      </c>
      <c r="AU38" s="6">
        <v>1689</v>
      </c>
      <c r="AV38" s="6">
        <v>1642</v>
      </c>
      <c r="AW38" s="6">
        <v>1537</v>
      </c>
      <c r="AX38" s="6">
        <v>1485</v>
      </c>
      <c r="AY38" s="6">
        <v>1589</v>
      </c>
      <c r="AZ38" s="6">
        <v>1586</v>
      </c>
      <c r="BA38" s="6">
        <v>-4.0000000000000001E-3</v>
      </c>
      <c r="BB38" s="6">
        <v>1.6E-2</v>
      </c>
      <c r="BD38" s="6">
        <f t="shared" si="0"/>
        <v>18</v>
      </c>
      <c r="BE38" s="6">
        <f t="shared" si="1"/>
        <v>18</v>
      </c>
      <c r="BF38" s="6">
        <f t="shared" si="2"/>
        <v>0</v>
      </c>
    </row>
    <row r="39" spans="1:58" x14ac:dyDescent="0.25">
      <c r="A39" s="6" t="s">
        <v>39</v>
      </c>
      <c r="B39" s="6">
        <v>13</v>
      </c>
      <c r="C39" s="6">
        <v>13</v>
      </c>
      <c r="D39" s="6">
        <v>11</v>
      </c>
      <c r="E39" s="6">
        <v>15</v>
      </c>
      <c r="F39" s="6">
        <v>50</v>
      </c>
      <c r="G39" s="6">
        <v>103</v>
      </c>
      <c r="H39" s="6">
        <v>116</v>
      </c>
      <c r="I39" s="6">
        <v>143</v>
      </c>
      <c r="J39" s="6">
        <v>166</v>
      </c>
      <c r="K39" s="6">
        <v>173</v>
      </c>
      <c r="L39" s="6">
        <v>158</v>
      </c>
      <c r="M39" s="6">
        <v>153</v>
      </c>
      <c r="N39" s="6">
        <v>143</v>
      </c>
      <c r="O39" s="6">
        <v>131</v>
      </c>
      <c r="P39" s="6">
        <v>146</v>
      </c>
      <c r="Q39" s="6">
        <v>150</v>
      </c>
      <c r="R39" s="6">
        <v>145</v>
      </c>
      <c r="S39" s="6">
        <v>130</v>
      </c>
      <c r="T39" s="6">
        <v>178</v>
      </c>
      <c r="U39" s="6">
        <v>204</v>
      </c>
      <c r="V39" s="6">
        <v>232</v>
      </c>
      <c r="W39" s="6">
        <v>283</v>
      </c>
      <c r="X39" s="6">
        <v>355</v>
      </c>
      <c r="Y39" s="6">
        <v>452</v>
      </c>
      <c r="Z39" s="6">
        <v>460</v>
      </c>
      <c r="AA39" s="6">
        <v>475</v>
      </c>
      <c r="AB39" s="6">
        <v>498</v>
      </c>
      <c r="AC39" s="6">
        <v>550</v>
      </c>
      <c r="AD39" s="6">
        <v>504</v>
      </c>
      <c r="AE39" s="6">
        <v>557</v>
      </c>
      <c r="AF39" s="6">
        <v>633</v>
      </c>
      <c r="AG39" s="6">
        <v>716</v>
      </c>
      <c r="AH39" s="6">
        <v>741</v>
      </c>
      <c r="AI39" s="6">
        <v>731</v>
      </c>
      <c r="AJ39" s="6">
        <v>745</v>
      </c>
      <c r="AK39" s="6">
        <v>746</v>
      </c>
      <c r="AL39" s="6">
        <v>742</v>
      </c>
      <c r="AM39" s="6">
        <v>905</v>
      </c>
      <c r="AN39" s="6">
        <v>870</v>
      </c>
      <c r="AO39" s="6">
        <v>1103</v>
      </c>
      <c r="AP39" s="6">
        <v>1282</v>
      </c>
      <c r="AQ39" s="6">
        <v>1432</v>
      </c>
      <c r="AR39" s="6">
        <v>1699</v>
      </c>
      <c r="AS39" s="6">
        <v>1916</v>
      </c>
      <c r="AT39" s="6">
        <v>1804</v>
      </c>
      <c r="AU39" s="6">
        <v>1863</v>
      </c>
      <c r="AV39" s="6">
        <v>1726</v>
      </c>
      <c r="AW39" s="6">
        <v>1784</v>
      </c>
      <c r="AX39" s="6">
        <v>1799</v>
      </c>
      <c r="AY39" s="6">
        <v>1712</v>
      </c>
      <c r="AZ39" s="6">
        <v>1826</v>
      </c>
      <c r="BA39" s="6">
        <v>6.8000000000000005E-2</v>
      </c>
      <c r="BB39" s="6">
        <v>0.02</v>
      </c>
      <c r="BD39" s="6">
        <f t="shared" si="0"/>
        <v>16</v>
      </c>
      <c r="BE39" s="6">
        <f t="shared" si="1"/>
        <v>16</v>
      </c>
      <c r="BF39" s="6">
        <f t="shared" si="2"/>
        <v>0</v>
      </c>
    </row>
    <row r="40" spans="1:58" x14ac:dyDescent="0.25">
      <c r="A40" s="6" t="s">
        <v>40</v>
      </c>
      <c r="B40" s="6" t="s">
        <v>151</v>
      </c>
      <c r="C40" s="6" t="s">
        <v>151</v>
      </c>
      <c r="D40" s="6" t="s">
        <v>151</v>
      </c>
      <c r="E40" s="6" t="s">
        <v>151</v>
      </c>
      <c r="F40" s="6" t="s">
        <v>151</v>
      </c>
      <c r="G40" s="6" t="s">
        <v>151</v>
      </c>
      <c r="H40" s="6" t="s">
        <v>151</v>
      </c>
      <c r="I40" s="6" t="s">
        <v>151</v>
      </c>
      <c r="J40" s="6" t="s">
        <v>151</v>
      </c>
      <c r="K40" s="6" t="s">
        <v>151</v>
      </c>
      <c r="L40" s="6" t="s">
        <v>151</v>
      </c>
      <c r="M40" s="6" t="s">
        <v>151</v>
      </c>
      <c r="N40" s="6" t="s">
        <v>151</v>
      </c>
      <c r="O40" s="6" t="s">
        <v>151</v>
      </c>
      <c r="P40" s="6" t="s">
        <v>151</v>
      </c>
      <c r="Q40" s="6" t="s">
        <v>151</v>
      </c>
      <c r="R40" s="6" t="s">
        <v>151</v>
      </c>
      <c r="S40" s="6" t="s">
        <v>151</v>
      </c>
      <c r="T40" s="6" t="s">
        <v>151</v>
      </c>
      <c r="U40" s="6" t="s">
        <v>151</v>
      </c>
      <c r="V40" s="6" t="s">
        <v>151</v>
      </c>
      <c r="W40" s="6" t="s">
        <v>151</v>
      </c>
      <c r="X40" s="6" t="s">
        <v>151</v>
      </c>
      <c r="Y40" s="6" t="s">
        <v>151</v>
      </c>
      <c r="Z40" s="6" t="s">
        <v>151</v>
      </c>
      <c r="AA40" s="6" t="s">
        <v>151</v>
      </c>
      <c r="AB40" s="6" t="s">
        <v>151</v>
      </c>
      <c r="AC40" s="6" t="s">
        <v>151</v>
      </c>
      <c r="AD40" s="6" t="s">
        <v>151</v>
      </c>
      <c r="AE40" s="6" t="s">
        <v>151</v>
      </c>
      <c r="AF40" s="6" t="s">
        <v>151</v>
      </c>
      <c r="AG40" s="6" t="s">
        <v>151</v>
      </c>
      <c r="AH40" s="6" t="s">
        <v>151</v>
      </c>
      <c r="AI40" s="6" t="s">
        <v>151</v>
      </c>
      <c r="AJ40" s="6" t="s">
        <v>151</v>
      </c>
      <c r="AK40" s="6" t="s">
        <v>151</v>
      </c>
      <c r="AL40" s="6" t="s">
        <v>151</v>
      </c>
      <c r="AM40" s="6" t="s">
        <v>151</v>
      </c>
      <c r="AN40" s="6">
        <v>24</v>
      </c>
      <c r="AO40" s="6">
        <v>168</v>
      </c>
      <c r="AP40" s="6">
        <v>173</v>
      </c>
      <c r="AQ40" s="6">
        <v>153</v>
      </c>
      <c r="AR40" s="6">
        <v>144</v>
      </c>
      <c r="AS40" s="6">
        <v>127</v>
      </c>
      <c r="AT40" s="6">
        <v>118</v>
      </c>
      <c r="AU40" s="6">
        <v>122</v>
      </c>
      <c r="AV40" s="6">
        <v>114</v>
      </c>
      <c r="AW40" s="6">
        <v>101</v>
      </c>
      <c r="AX40" s="6">
        <v>83</v>
      </c>
      <c r="AY40" s="6">
        <v>82</v>
      </c>
      <c r="AZ40" s="6">
        <v>78</v>
      </c>
      <c r="BA40" s="6">
        <v>-4.8000000000000001E-2</v>
      </c>
      <c r="BB40" s="6">
        <v>1E-3</v>
      </c>
      <c r="BD40" s="6">
        <f t="shared" si="0"/>
        <v>51</v>
      </c>
      <c r="BE40" s="6">
        <f t="shared" si="1"/>
        <v>50</v>
      </c>
      <c r="BF40" s="6">
        <f t="shared" si="2"/>
        <v>-1</v>
      </c>
    </row>
    <row r="41" spans="1:58" x14ac:dyDescent="0.25">
      <c r="A41" s="6" t="s">
        <v>41</v>
      </c>
      <c r="B41" s="6">
        <v>1</v>
      </c>
      <c r="C41" s="6">
        <v>1</v>
      </c>
      <c r="D41" s="6">
        <v>1</v>
      </c>
      <c r="E41" s="6">
        <v>1</v>
      </c>
      <c r="F41" s="6" t="s">
        <v>154</v>
      </c>
      <c r="G41" s="6" t="s">
        <v>154</v>
      </c>
      <c r="H41" s="6" t="s">
        <v>154</v>
      </c>
      <c r="I41" s="6">
        <v>6</v>
      </c>
      <c r="J41" s="6">
        <v>41</v>
      </c>
      <c r="K41" s="6">
        <v>48</v>
      </c>
      <c r="L41" s="6">
        <v>35</v>
      </c>
      <c r="M41" s="6">
        <v>41</v>
      </c>
      <c r="N41" s="6">
        <v>32</v>
      </c>
      <c r="O41" s="6">
        <v>47</v>
      </c>
      <c r="P41" s="6">
        <v>54</v>
      </c>
      <c r="Q41" s="6">
        <v>61</v>
      </c>
      <c r="R41" s="6">
        <v>80</v>
      </c>
      <c r="S41" s="6">
        <v>88</v>
      </c>
      <c r="T41" s="6">
        <v>104</v>
      </c>
      <c r="U41" s="6">
        <v>117</v>
      </c>
      <c r="V41" s="6">
        <v>115</v>
      </c>
      <c r="W41" s="6">
        <v>115</v>
      </c>
      <c r="X41" s="6">
        <v>123</v>
      </c>
      <c r="Y41" s="6">
        <v>136</v>
      </c>
      <c r="Z41" s="6">
        <v>154</v>
      </c>
      <c r="AA41" s="6">
        <v>156</v>
      </c>
      <c r="AB41" s="6">
        <v>156</v>
      </c>
      <c r="AC41" s="6">
        <v>167</v>
      </c>
      <c r="AD41" s="6">
        <v>185</v>
      </c>
      <c r="AE41" s="6">
        <v>185</v>
      </c>
      <c r="AF41" s="6">
        <v>180</v>
      </c>
      <c r="AG41" s="6">
        <v>200</v>
      </c>
      <c r="AH41" s="6">
        <v>225</v>
      </c>
      <c r="AI41" s="6">
        <v>264</v>
      </c>
      <c r="AJ41" s="6">
        <v>266</v>
      </c>
      <c r="AK41" s="6">
        <v>265</v>
      </c>
      <c r="AL41" s="6">
        <v>248</v>
      </c>
      <c r="AM41" s="6">
        <v>238</v>
      </c>
      <c r="AN41" s="6">
        <v>217</v>
      </c>
      <c r="AO41" s="6">
        <v>225</v>
      </c>
      <c r="AP41" s="6">
        <v>247</v>
      </c>
      <c r="AQ41" s="6">
        <v>279</v>
      </c>
      <c r="AR41" s="6">
        <v>224</v>
      </c>
      <c r="AS41" s="6">
        <v>237</v>
      </c>
      <c r="AT41" s="6">
        <v>276</v>
      </c>
      <c r="AU41" s="6">
        <v>314</v>
      </c>
      <c r="AV41" s="6">
        <v>301</v>
      </c>
      <c r="AW41" s="6">
        <v>294</v>
      </c>
      <c r="AX41" s="6">
        <v>281</v>
      </c>
      <c r="AY41" s="6">
        <v>276</v>
      </c>
      <c r="AZ41" s="6">
        <v>277</v>
      </c>
      <c r="BA41" s="6">
        <v>4.0000000000000001E-3</v>
      </c>
      <c r="BB41" s="6">
        <v>3.0000000000000001E-3</v>
      </c>
      <c r="BD41" s="6">
        <f t="shared" si="0"/>
        <v>36</v>
      </c>
      <c r="BE41" s="6">
        <f t="shared" si="1"/>
        <v>36</v>
      </c>
      <c r="BF41" s="6">
        <f t="shared" si="2"/>
        <v>0</v>
      </c>
    </row>
    <row r="42" spans="1:58" x14ac:dyDescent="0.25">
      <c r="A42" s="6" t="s">
        <v>42</v>
      </c>
      <c r="B42" s="6">
        <v>126</v>
      </c>
      <c r="C42" s="6">
        <v>122</v>
      </c>
      <c r="D42" s="6">
        <v>109</v>
      </c>
      <c r="E42" s="6">
        <v>166</v>
      </c>
      <c r="F42" s="6">
        <v>239</v>
      </c>
      <c r="G42" s="6">
        <v>319</v>
      </c>
      <c r="H42" s="6">
        <v>291</v>
      </c>
      <c r="I42" s="6">
        <v>208</v>
      </c>
      <c r="J42" s="6">
        <v>165</v>
      </c>
      <c r="K42" s="6">
        <v>145</v>
      </c>
      <c r="L42" s="6">
        <v>228</v>
      </c>
      <c r="M42" s="6">
        <v>322</v>
      </c>
      <c r="N42" s="6">
        <v>407</v>
      </c>
      <c r="O42" s="6">
        <v>491</v>
      </c>
      <c r="P42" s="6">
        <v>509</v>
      </c>
      <c r="Q42" s="6">
        <v>580</v>
      </c>
      <c r="R42" s="6">
        <v>628</v>
      </c>
      <c r="S42" s="6">
        <v>651</v>
      </c>
      <c r="T42" s="6">
        <v>712</v>
      </c>
      <c r="U42" s="6">
        <v>816</v>
      </c>
      <c r="V42" s="6">
        <v>882</v>
      </c>
      <c r="W42" s="6">
        <v>806</v>
      </c>
      <c r="X42" s="6">
        <v>907</v>
      </c>
      <c r="Y42" s="6">
        <v>869</v>
      </c>
      <c r="Z42" s="6">
        <v>878</v>
      </c>
      <c r="AA42" s="6">
        <v>897</v>
      </c>
      <c r="AB42" s="6">
        <v>896</v>
      </c>
      <c r="AC42" s="6">
        <v>906</v>
      </c>
      <c r="AD42" s="6">
        <v>941</v>
      </c>
      <c r="AE42" s="6">
        <v>921</v>
      </c>
      <c r="AF42" s="6">
        <v>924</v>
      </c>
      <c r="AG42" s="6">
        <v>894</v>
      </c>
      <c r="AH42" s="6">
        <v>873</v>
      </c>
      <c r="AI42" s="6">
        <v>857</v>
      </c>
      <c r="AJ42" s="6">
        <v>827</v>
      </c>
      <c r="AK42" s="6">
        <v>779</v>
      </c>
      <c r="AL42" s="6">
        <v>758</v>
      </c>
      <c r="AM42" s="6">
        <v>751</v>
      </c>
      <c r="AN42" s="6">
        <v>750</v>
      </c>
      <c r="AO42" s="6">
        <v>701</v>
      </c>
      <c r="AP42" s="6">
        <v>672</v>
      </c>
      <c r="AQ42" s="6">
        <v>679</v>
      </c>
      <c r="AR42" s="6">
        <v>698</v>
      </c>
      <c r="AS42" s="6">
        <v>715</v>
      </c>
      <c r="AT42" s="6">
        <v>730</v>
      </c>
      <c r="AU42" s="6">
        <v>725</v>
      </c>
      <c r="AV42" s="6">
        <v>714</v>
      </c>
      <c r="AW42" s="6">
        <v>715</v>
      </c>
      <c r="AX42" s="6">
        <v>710</v>
      </c>
      <c r="AY42" s="6">
        <v>714</v>
      </c>
      <c r="AZ42" s="6">
        <v>723</v>
      </c>
      <c r="BA42" s="6">
        <v>1.4E-2</v>
      </c>
      <c r="BB42" s="6">
        <v>8.0000000000000002E-3</v>
      </c>
      <c r="BD42" s="6">
        <f t="shared" si="0"/>
        <v>25</v>
      </c>
      <c r="BE42" s="6">
        <f t="shared" si="1"/>
        <v>25</v>
      </c>
      <c r="BF42" s="6">
        <f t="shared" si="2"/>
        <v>0</v>
      </c>
    </row>
    <row r="43" spans="1:58" x14ac:dyDescent="0.25">
      <c r="A43" s="6" t="s">
        <v>43</v>
      </c>
      <c r="B43" s="6" t="s">
        <v>151</v>
      </c>
      <c r="C43" s="6" t="s">
        <v>151</v>
      </c>
      <c r="D43" s="6" t="s">
        <v>151</v>
      </c>
      <c r="E43" s="6" t="s">
        <v>151</v>
      </c>
      <c r="F43" s="6" t="s">
        <v>151</v>
      </c>
      <c r="G43" s="6" t="s">
        <v>151</v>
      </c>
      <c r="H43" s="6" t="s">
        <v>151</v>
      </c>
      <c r="I43" s="6" t="s">
        <v>151</v>
      </c>
      <c r="J43" s="6" t="s">
        <v>151</v>
      </c>
      <c r="K43" s="6" t="s">
        <v>151</v>
      </c>
      <c r="L43" s="6" t="s">
        <v>151</v>
      </c>
      <c r="M43" s="6" t="s">
        <v>151</v>
      </c>
      <c r="N43" s="6" t="s">
        <v>151</v>
      </c>
      <c r="O43" s="6" t="s">
        <v>151</v>
      </c>
      <c r="P43" s="6" t="s">
        <v>151</v>
      </c>
      <c r="Q43" s="6" t="s">
        <v>151</v>
      </c>
      <c r="R43" s="6" t="s">
        <v>151</v>
      </c>
      <c r="S43" s="6" t="s">
        <v>151</v>
      </c>
      <c r="T43" s="6" t="s">
        <v>151</v>
      </c>
      <c r="U43" s="6" t="s">
        <v>151</v>
      </c>
      <c r="V43" s="6" t="s">
        <v>151</v>
      </c>
      <c r="W43" s="6" t="s">
        <v>151</v>
      </c>
      <c r="X43" s="6" t="s">
        <v>151</v>
      </c>
      <c r="Y43" s="6" t="s">
        <v>151</v>
      </c>
      <c r="Z43" s="6" t="s">
        <v>151</v>
      </c>
      <c r="AA43" s="6" t="s">
        <v>151</v>
      </c>
      <c r="AB43" s="6" t="s">
        <v>151</v>
      </c>
      <c r="AC43" s="6">
        <v>2</v>
      </c>
      <c r="AD43" s="6">
        <v>5</v>
      </c>
      <c r="AE43" s="6">
        <v>5</v>
      </c>
      <c r="AF43" s="6">
        <v>7</v>
      </c>
      <c r="AG43" s="6">
        <v>17</v>
      </c>
      <c r="AH43" s="6">
        <v>60</v>
      </c>
      <c r="AI43" s="6">
        <v>83</v>
      </c>
      <c r="AJ43" s="6">
        <v>100</v>
      </c>
      <c r="AK43" s="6">
        <v>118</v>
      </c>
      <c r="AL43" s="6">
        <v>194</v>
      </c>
      <c r="AM43" s="6">
        <v>230</v>
      </c>
      <c r="AN43" s="6">
        <v>266</v>
      </c>
      <c r="AO43" s="6">
        <v>351</v>
      </c>
      <c r="AP43" s="6">
        <v>358</v>
      </c>
      <c r="AQ43" s="6">
        <v>342</v>
      </c>
      <c r="AR43" s="6">
        <v>350</v>
      </c>
      <c r="AS43" s="6">
        <v>347</v>
      </c>
      <c r="AT43" s="6">
        <v>307</v>
      </c>
      <c r="AU43" s="6">
        <v>274</v>
      </c>
      <c r="AV43" s="6">
        <v>252</v>
      </c>
      <c r="AW43" s="6">
        <v>272</v>
      </c>
      <c r="AX43" s="6">
        <v>267</v>
      </c>
      <c r="AY43" s="6">
        <v>281</v>
      </c>
      <c r="AZ43" s="6">
        <v>289</v>
      </c>
      <c r="BA43" s="6">
        <v>3.3000000000000002E-2</v>
      </c>
      <c r="BB43" s="6">
        <v>3.0000000000000001E-3</v>
      </c>
      <c r="BD43" s="6">
        <f t="shared" si="0"/>
        <v>35</v>
      </c>
      <c r="BE43" s="6">
        <f t="shared" si="1"/>
        <v>35</v>
      </c>
      <c r="BF43" s="6">
        <f t="shared" si="2"/>
        <v>0</v>
      </c>
    </row>
    <row r="44" spans="1:58" x14ac:dyDescent="0.25">
      <c r="A44" s="6" t="s">
        <v>44</v>
      </c>
      <c r="B44" s="6">
        <v>25</v>
      </c>
      <c r="C44" s="6">
        <v>29</v>
      </c>
      <c r="D44" s="6">
        <v>69</v>
      </c>
      <c r="E44" s="6">
        <v>93</v>
      </c>
      <c r="F44" s="6">
        <v>101</v>
      </c>
      <c r="G44" s="6">
        <v>109</v>
      </c>
      <c r="H44" s="6">
        <v>116</v>
      </c>
      <c r="I44" s="6">
        <v>126</v>
      </c>
      <c r="J44" s="6">
        <v>152</v>
      </c>
      <c r="K44" s="6">
        <v>204</v>
      </c>
      <c r="L44" s="6">
        <v>227</v>
      </c>
      <c r="M44" s="6">
        <v>226</v>
      </c>
      <c r="N44" s="6">
        <v>226</v>
      </c>
      <c r="O44" s="6">
        <v>212</v>
      </c>
      <c r="P44" s="6">
        <v>196</v>
      </c>
      <c r="Q44" s="6">
        <v>178</v>
      </c>
      <c r="R44" s="6">
        <v>153</v>
      </c>
      <c r="S44" s="6">
        <v>156</v>
      </c>
      <c r="T44" s="6">
        <v>158</v>
      </c>
      <c r="U44" s="6">
        <v>174</v>
      </c>
      <c r="V44" s="6">
        <v>173</v>
      </c>
      <c r="W44" s="6">
        <v>166</v>
      </c>
      <c r="X44" s="6">
        <v>155</v>
      </c>
      <c r="Y44" s="6">
        <v>178</v>
      </c>
      <c r="Z44" s="6">
        <v>205</v>
      </c>
      <c r="AA44" s="6">
        <v>270</v>
      </c>
      <c r="AB44" s="6">
        <v>295</v>
      </c>
      <c r="AC44" s="6">
        <v>289</v>
      </c>
      <c r="AD44" s="6">
        <v>305</v>
      </c>
      <c r="AE44" s="6">
        <v>337</v>
      </c>
      <c r="AF44" s="6">
        <v>356</v>
      </c>
      <c r="AG44" s="6">
        <v>365</v>
      </c>
      <c r="AH44" s="6">
        <v>364</v>
      </c>
      <c r="AI44" s="6">
        <v>337</v>
      </c>
      <c r="AJ44" s="6">
        <v>340</v>
      </c>
      <c r="AK44" s="6">
        <v>276</v>
      </c>
      <c r="AL44" s="6">
        <v>262</v>
      </c>
      <c r="AM44" s="6">
        <v>256</v>
      </c>
      <c r="AN44" s="6">
        <v>274</v>
      </c>
      <c r="AO44" s="6">
        <v>273</v>
      </c>
      <c r="AP44" s="6">
        <v>270</v>
      </c>
      <c r="AQ44" s="6">
        <v>242</v>
      </c>
      <c r="AR44" s="6">
        <v>246</v>
      </c>
      <c r="AS44" s="6">
        <v>240</v>
      </c>
      <c r="AT44" s="6">
        <v>241</v>
      </c>
      <c r="AU44" s="6">
        <v>255</v>
      </c>
      <c r="AV44" s="6">
        <v>254</v>
      </c>
      <c r="AW44" s="6">
        <v>245</v>
      </c>
      <c r="AX44" s="6">
        <v>236</v>
      </c>
      <c r="AY44" s="6">
        <v>236</v>
      </c>
      <c r="AZ44" s="6">
        <v>233</v>
      </c>
      <c r="BA44" s="6">
        <v>-1.4E-2</v>
      </c>
      <c r="BB44" s="6">
        <v>3.0000000000000001E-3</v>
      </c>
      <c r="BD44" s="6">
        <f t="shared" si="0"/>
        <v>39</v>
      </c>
      <c r="BE44" s="6">
        <f t="shared" si="1"/>
        <v>39</v>
      </c>
      <c r="BF44" s="6">
        <f t="shared" si="2"/>
        <v>0</v>
      </c>
    </row>
    <row r="45" spans="1:58" x14ac:dyDescent="0.25">
      <c r="A45" s="6" t="s">
        <v>45</v>
      </c>
      <c r="B45" s="6">
        <v>1220</v>
      </c>
      <c r="C45" s="6">
        <v>1508</v>
      </c>
      <c r="D45" s="6">
        <v>1733</v>
      </c>
      <c r="E45" s="6">
        <v>2599</v>
      </c>
      <c r="F45" s="6">
        <v>3108</v>
      </c>
      <c r="G45" s="6">
        <v>3357</v>
      </c>
      <c r="H45" s="6">
        <v>2750</v>
      </c>
      <c r="I45" s="6">
        <v>2248</v>
      </c>
      <c r="J45" s="6">
        <v>2211</v>
      </c>
      <c r="K45" s="6">
        <v>1558</v>
      </c>
      <c r="L45" s="6">
        <v>1514</v>
      </c>
      <c r="M45" s="6">
        <v>1972</v>
      </c>
      <c r="N45" s="6">
        <v>2108</v>
      </c>
      <c r="O45" s="6">
        <v>2023</v>
      </c>
      <c r="P45" s="6">
        <v>2139</v>
      </c>
      <c r="Q45" s="6">
        <v>1862</v>
      </c>
      <c r="R45" s="6">
        <v>1253</v>
      </c>
      <c r="S45" s="6">
        <v>1176</v>
      </c>
      <c r="T45" s="6">
        <v>1151</v>
      </c>
      <c r="U45" s="6">
        <v>1022</v>
      </c>
      <c r="V45" s="6">
        <v>1025</v>
      </c>
      <c r="W45" s="6">
        <v>1064</v>
      </c>
      <c r="X45" s="6">
        <v>1003</v>
      </c>
      <c r="Y45" s="6">
        <v>1051</v>
      </c>
      <c r="Z45" s="6">
        <v>1164</v>
      </c>
      <c r="AA45" s="6">
        <v>1424</v>
      </c>
      <c r="AB45" s="6">
        <v>1439</v>
      </c>
      <c r="AC45" s="6">
        <v>1473</v>
      </c>
      <c r="AD45" s="6">
        <v>1402</v>
      </c>
      <c r="AE45" s="6">
        <v>1431</v>
      </c>
      <c r="AF45" s="6">
        <v>1439</v>
      </c>
      <c r="AG45" s="6">
        <v>1452</v>
      </c>
      <c r="AH45" s="6">
        <v>1491</v>
      </c>
      <c r="AI45" s="6">
        <v>1480</v>
      </c>
      <c r="AJ45" s="6">
        <v>1425</v>
      </c>
      <c r="AK45" s="6">
        <v>1475</v>
      </c>
      <c r="AL45" s="6">
        <v>1427</v>
      </c>
      <c r="AM45" s="6">
        <v>1375</v>
      </c>
      <c r="AN45" s="6">
        <v>1485</v>
      </c>
      <c r="AO45" s="6">
        <v>1623</v>
      </c>
      <c r="AP45" s="6">
        <v>1745</v>
      </c>
      <c r="AQ45" s="6">
        <v>1816</v>
      </c>
      <c r="AR45" s="6">
        <v>1820</v>
      </c>
      <c r="AS45" s="6">
        <v>1820</v>
      </c>
      <c r="AT45" s="6">
        <v>1652</v>
      </c>
      <c r="AU45" s="6">
        <v>1656</v>
      </c>
      <c r="AV45" s="6">
        <v>479</v>
      </c>
      <c r="AW45" s="6">
        <v>1509</v>
      </c>
      <c r="AX45" s="6">
        <v>988</v>
      </c>
      <c r="AY45" s="6">
        <v>498</v>
      </c>
      <c r="AZ45" s="6">
        <v>432</v>
      </c>
      <c r="BA45" s="6">
        <v>-0.13400000000000001</v>
      </c>
      <c r="BB45" s="6">
        <v>5.0000000000000001E-3</v>
      </c>
      <c r="BD45" s="6">
        <f t="shared" si="0"/>
        <v>29</v>
      </c>
      <c r="BE45" s="6">
        <f t="shared" si="1"/>
        <v>30</v>
      </c>
      <c r="BF45" s="6">
        <f t="shared" si="2"/>
        <v>1</v>
      </c>
    </row>
    <row r="46" spans="1:58" x14ac:dyDescent="0.25">
      <c r="A46" s="6" t="s">
        <v>46</v>
      </c>
      <c r="B46" s="6">
        <v>274</v>
      </c>
      <c r="C46" s="6">
        <v>418</v>
      </c>
      <c r="D46" s="6">
        <v>319</v>
      </c>
      <c r="E46" s="6">
        <v>141</v>
      </c>
      <c r="F46" s="6">
        <v>540</v>
      </c>
      <c r="G46" s="6">
        <v>1084</v>
      </c>
      <c r="H46" s="6">
        <v>1531</v>
      </c>
      <c r="I46" s="6">
        <v>1818</v>
      </c>
      <c r="J46" s="6">
        <v>2056</v>
      </c>
      <c r="K46" s="6">
        <v>2256</v>
      </c>
      <c r="L46" s="6">
        <v>1785</v>
      </c>
      <c r="M46" s="6">
        <v>2071</v>
      </c>
      <c r="N46" s="6">
        <v>2098</v>
      </c>
      <c r="O46" s="6">
        <v>1897</v>
      </c>
      <c r="P46" s="6">
        <v>2306</v>
      </c>
      <c r="Q46" s="6">
        <v>2059</v>
      </c>
      <c r="R46" s="6">
        <v>1440</v>
      </c>
      <c r="S46" s="6">
        <v>1290</v>
      </c>
      <c r="T46" s="6">
        <v>1236</v>
      </c>
      <c r="U46" s="6">
        <v>1388</v>
      </c>
      <c r="V46" s="6">
        <v>1499</v>
      </c>
      <c r="W46" s="6">
        <v>1467</v>
      </c>
      <c r="X46" s="6">
        <v>1353</v>
      </c>
      <c r="Y46" s="6">
        <v>1496</v>
      </c>
      <c r="Z46" s="6">
        <v>1775</v>
      </c>
      <c r="AA46" s="6">
        <v>1870</v>
      </c>
      <c r="AB46" s="6">
        <v>1960</v>
      </c>
      <c r="AC46" s="6">
        <v>2020</v>
      </c>
      <c r="AD46" s="6">
        <v>2024</v>
      </c>
      <c r="AE46" s="6">
        <v>1991</v>
      </c>
      <c r="AF46" s="6">
        <v>1998</v>
      </c>
      <c r="AG46" s="6">
        <v>2145</v>
      </c>
      <c r="AH46" s="6">
        <v>2316</v>
      </c>
      <c r="AI46" s="6">
        <v>2167</v>
      </c>
      <c r="AJ46" s="6">
        <v>2066</v>
      </c>
      <c r="AK46" s="6">
        <v>2155</v>
      </c>
      <c r="AL46" s="6">
        <v>2274</v>
      </c>
      <c r="AM46" s="6">
        <v>2103</v>
      </c>
      <c r="AN46" s="6">
        <v>2263</v>
      </c>
      <c r="AO46" s="6">
        <v>2472</v>
      </c>
      <c r="AP46" s="6">
        <v>2527</v>
      </c>
      <c r="AQ46" s="6">
        <v>2433</v>
      </c>
      <c r="AR46" s="6">
        <v>2314</v>
      </c>
      <c r="AS46" s="6">
        <v>2134</v>
      </c>
      <c r="AT46" s="6">
        <v>2234</v>
      </c>
      <c r="AU46" s="6">
        <v>2535</v>
      </c>
      <c r="AV46" s="6">
        <v>2476</v>
      </c>
      <c r="AW46" s="6">
        <v>2430</v>
      </c>
      <c r="AX46" s="6">
        <v>2321</v>
      </c>
      <c r="AY46" s="6">
        <v>2389</v>
      </c>
      <c r="AZ46" s="6">
        <v>2352</v>
      </c>
      <c r="BA46" s="6">
        <v>-1.4999999999999999E-2</v>
      </c>
      <c r="BB46" s="6">
        <v>2.5999999999999999E-2</v>
      </c>
      <c r="BD46" s="6">
        <f t="shared" si="0"/>
        <v>12</v>
      </c>
      <c r="BE46" s="6">
        <f t="shared" si="1"/>
        <v>13</v>
      </c>
      <c r="BF46" s="6">
        <f t="shared" si="2"/>
        <v>1</v>
      </c>
    </row>
    <row r="47" spans="1:58" x14ac:dyDescent="0.25">
      <c r="A47" s="6" t="s">
        <v>47</v>
      </c>
      <c r="B47" s="6" t="s">
        <v>151</v>
      </c>
      <c r="C47" s="6" t="s">
        <v>151</v>
      </c>
      <c r="D47" s="6" t="s">
        <v>151</v>
      </c>
      <c r="E47" s="6" t="s">
        <v>151</v>
      </c>
      <c r="F47" s="6" t="s">
        <v>151</v>
      </c>
      <c r="G47" s="6" t="s">
        <v>151</v>
      </c>
      <c r="H47" s="6" t="s">
        <v>151</v>
      </c>
      <c r="I47" s="6" t="s">
        <v>151</v>
      </c>
      <c r="J47" s="6" t="s">
        <v>151</v>
      </c>
      <c r="K47" s="6" t="s">
        <v>151</v>
      </c>
      <c r="L47" s="6" t="s">
        <v>151</v>
      </c>
      <c r="M47" s="6" t="s">
        <v>151</v>
      </c>
      <c r="N47" s="6" t="s">
        <v>151</v>
      </c>
      <c r="O47" s="6" t="s">
        <v>151</v>
      </c>
      <c r="P47" s="6" t="s">
        <v>151</v>
      </c>
      <c r="Q47" s="6" t="s">
        <v>151</v>
      </c>
      <c r="R47" s="6" t="s">
        <v>151</v>
      </c>
      <c r="S47" s="6" t="s">
        <v>151</v>
      </c>
      <c r="T47" s="6" t="s">
        <v>151</v>
      </c>
      <c r="U47" s="6" t="s">
        <v>151</v>
      </c>
      <c r="V47" s="6" t="s">
        <v>151</v>
      </c>
      <c r="W47" s="6" t="s">
        <v>151</v>
      </c>
      <c r="X47" s="6" t="s">
        <v>151</v>
      </c>
      <c r="Y47" s="6" t="s">
        <v>151</v>
      </c>
      <c r="Z47" s="6" t="s">
        <v>151</v>
      </c>
      <c r="AA47" s="6" t="s">
        <v>151</v>
      </c>
      <c r="AB47" s="6" t="s">
        <v>151</v>
      </c>
      <c r="AC47" s="6" t="s">
        <v>151</v>
      </c>
      <c r="AD47" s="6" t="s">
        <v>151</v>
      </c>
      <c r="AE47" s="6" t="s">
        <v>151</v>
      </c>
      <c r="AF47" s="6" t="s">
        <v>151</v>
      </c>
      <c r="AG47" s="6" t="s">
        <v>151</v>
      </c>
      <c r="AH47" s="6" t="s">
        <v>151</v>
      </c>
      <c r="AI47" s="6" t="s">
        <v>151</v>
      </c>
      <c r="AJ47" s="6" t="s">
        <v>151</v>
      </c>
      <c r="AK47" s="6" t="s">
        <v>151</v>
      </c>
      <c r="AL47" s="6" t="s">
        <v>151</v>
      </c>
      <c r="AM47" s="6" t="s">
        <v>151</v>
      </c>
      <c r="AN47" s="6" t="s">
        <v>151</v>
      </c>
      <c r="AO47" s="6" t="s">
        <v>151</v>
      </c>
      <c r="AP47" s="6" t="s">
        <v>151</v>
      </c>
      <c r="AQ47" s="6" t="s">
        <v>151</v>
      </c>
      <c r="AR47" s="6" t="s">
        <v>151</v>
      </c>
      <c r="AS47" s="6" t="s">
        <v>151</v>
      </c>
      <c r="AT47" s="6" t="s">
        <v>151</v>
      </c>
      <c r="AU47" s="6" t="s">
        <v>151</v>
      </c>
      <c r="AV47" s="6" t="s">
        <v>151</v>
      </c>
      <c r="AW47" s="6">
        <v>31</v>
      </c>
      <c r="AX47" s="6">
        <v>100</v>
      </c>
      <c r="AY47" s="6">
        <v>155</v>
      </c>
      <c r="AZ47" s="6">
        <v>148</v>
      </c>
      <c r="BA47" s="6">
        <v>-4.9000000000000002E-2</v>
      </c>
      <c r="BB47" s="6">
        <v>2E-3</v>
      </c>
      <c r="BD47" s="6">
        <f t="shared" si="0"/>
        <v>42</v>
      </c>
      <c r="BE47" s="6">
        <f t="shared" si="1"/>
        <v>42</v>
      </c>
      <c r="BF47" s="6">
        <f t="shared" si="2"/>
        <v>0</v>
      </c>
    </row>
    <row r="48" spans="1:58" x14ac:dyDescent="0.25">
      <c r="A48" s="6" t="s">
        <v>48</v>
      </c>
      <c r="B48" s="6" t="s">
        <v>151</v>
      </c>
      <c r="C48" s="6" t="s">
        <v>151</v>
      </c>
      <c r="D48" s="6" t="s">
        <v>151</v>
      </c>
      <c r="E48" s="6" t="s">
        <v>151</v>
      </c>
      <c r="F48" s="6" t="s">
        <v>151</v>
      </c>
      <c r="G48" s="6" t="s">
        <v>151</v>
      </c>
      <c r="H48" s="6" t="s">
        <v>151</v>
      </c>
      <c r="I48" s="6" t="s">
        <v>151</v>
      </c>
      <c r="J48" s="6" t="s">
        <v>151</v>
      </c>
      <c r="K48" s="6" t="s">
        <v>151</v>
      </c>
      <c r="L48" s="6" t="s">
        <v>151</v>
      </c>
      <c r="M48" s="6" t="s">
        <v>151</v>
      </c>
      <c r="N48" s="6" t="s">
        <v>151</v>
      </c>
      <c r="O48" s="6" t="s">
        <v>151</v>
      </c>
      <c r="P48" s="6" t="s">
        <v>151</v>
      </c>
      <c r="Q48" s="6" t="s">
        <v>151</v>
      </c>
      <c r="R48" s="6" t="s">
        <v>151</v>
      </c>
      <c r="S48" s="6" t="s">
        <v>151</v>
      </c>
      <c r="T48" s="6" t="s">
        <v>151</v>
      </c>
      <c r="U48" s="6" t="s">
        <v>151</v>
      </c>
      <c r="V48" s="6" t="s">
        <v>151</v>
      </c>
      <c r="W48" s="6" t="s">
        <v>151</v>
      </c>
      <c r="X48" s="6" t="s">
        <v>151</v>
      </c>
      <c r="Y48" s="6" t="s">
        <v>151</v>
      </c>
      <c r="Z48" s="6" t="s">
        <v>151</v>
      </c>
      <c r="AA48" s="6" t="s">
        <v>151</v>
      </c>
      <c r="AB48" s="6" t="s">
        <v>151</v>
      </c>
      <c r="AC48" s="6" t="s">
        <v>151</v>
      </c>
      <c r="AD48" s="6">
        <v>2</v>
      </c>
      <c r="AE48" s="6">
        <v>2</v>
      </c>
      <c r="AF48" s="6">
        <v>2</v>
      </c>
      <c r="AG48" s="6">
        <v>5</v>
      </c>
      <c r="AH48" s="6">
        <v>9</v>
      </c>
      <c r="AI48" s="6">
        <v>12</v>
      </c>
      <c r="AJ48" s="6">
        <v>63</v>
      </c>
      <c r="AK48" s="6">
        <v>179</v>
      </c>
      <c r="AL48" s="6">
        <v>209</v>
      </c>
      <c r="AM48" s="6">
        <v>236</v>
      </c>
      <c r="AN48" s="6">
        <v>262</v>
      </c>
      <c r="AO48" s="6">
        <v>291</v>
      </c>
      <c r="AP48" s="6">
        <v>294</v>
      </c>
      <c r="AQ48" s="6">
        <v>356</v>
      </c>
      <c r="AR48" s="6">
        <v>483</v>
      </c>
      <c r="AS48" s="6">
        <v>457</v>
      </c>
      <c r="AT48" s="6">
        <v>475</v>
      </c>
      <c r="AU48" s="6">
        <v>462</v>
      </c>
      <c r="AV48" s="6">
        <v>291</v>
      </c>
      <c r="AW48" s="6">
        <v>103</v>
      </c>
      <c r="AX48" s="6">
        <v>118</v>
      </c>
      <c r="AY48" s="6">
        <v>120</v>
      </c>
      <c r="AZ48" s="6">
        <v>105</v>
      </c>
      <c r="BA48" s="6">
        <v>-0.123</v>
      </c>
      <c r="BB48" s="6">
        <v>1E-3</v>
      </c>
      <c r="BD48" s="6">
        <f t="shared" si="0"/>
        <v>48</v>
      </c>
      <c r="BE48" s="6">
        <f t="shared" si="1"/>
        <v>48</v>
      </c>
      <c r="BF48" s="6">
        <f t="shared" si="2"/>
        <v>0</v>
      </c>
    </row>
    <row r="49" spans="1:58" x14ac:dyDescent="0.25">
      <c r="A49" s="6" t="s">
        <v>49</v>
      </c>
      <c r="B49" s="6" t="s">
        <v>151</v>
      </c>
      <c r="C49" s="6">
        <v>16</v>
      </c>
      <c r="D49" s="6">
        <v>47</v>
      </c>
      <c r="E49" s="6">
        <v>67</v>
      </c>
      <c r="F49" s="6">
        <v>78</v>
      </c>
      <c r="G49" s="6">
        <v>87</v>
      </c>
      <c r="H49" s="6">
        <v>87</v>
      </c>
      <c r="I49" s="6">
        <v>84</v>
      </c>
      <c r="J49" s="6">
        <v>82</v>
      </c>
      <c r="K49" s="6">
        <v>87</v>
      </c>
      <c r="L49" s="6">
        <v>97</v>
      </c>
      <c r="M49" s="6">
        <v>78</v>
      </c>
      <c r="N49" s="6">
        <v>91</v>
      </c>
      <c r="O49" s="6">
        <v>104</v>
      </c>
      <c r="P49" s="6">
        <v>117</v>
      </c>
      <c r="Q49" s="6">
        <v>118</v>
      </c>
      <c r="R49" s="6">
        <v>114</v>
      </c>
      <c r="S49" s="6">
        <v>108</v>
      </c>
      <c r="T49" s="6">
        <v>117</v>
      </c>
      <c r="U49" s="6">
        <v>115</v>
      </c>
      <c r="V49" s="6">
        <v>114</v>
      </c>
      <c r="W49" s="6">
        <v>111</v>
      </c>
      <c r="X49" s="6">
        <v>106</v>
      </c>
      <c r="Y49" s="6">
        <v>104</v>
      </c>
      <c r="Z49" s="6">
        <v>105</v>
      </c>
      <c r="AA49" s="6">
        <v>101</v>
      </c>
      <c r="AB49" s="6">
        <v>117</v>
      </c>
      <c r="AC49" s="6">
        <v>117</v>
      </c>
      <c r="AD49" s="6">
        <v>108</v>
      </c>
      <c r="AE49" s="6">
        <v>99</v>
      </c>
      <c r="AF49" s="6">
        <v>97</v>
      </c>
      <c r="AG49" s="6">
        <v>96</v>
      </c>
      <c r="AH49" s="6">
        <v>91</v>
      </c>
      <c r="AI49" s="6">
        <v>89</v>
      </c>
      <c r="AJ49" s="6">
        <v>92</v>
      </c>
      <c r="AK49" s="6">
        <v>84</v>
      </c>
      <c r="AL49" s="6">
        <v>78</v>
      </c>
      <c r="AM49" s="6">
        <v>81</v>
      </c>
      <c r="AN49" s="6">
        <v>74</v>
      </c>
      <c r="AO49" s="6">
        <v>76</v>
      </c>
      <c r="AP49" s="6">
        <v>80</v>
      </c>
      <c r="AQ49" s="6">
        <v>77</v>
      </c>
      <c r="AR49" s="6">
        <v>106</v>
      </c>
      <c r="AS49" s="6">
        <v>98</v>
      </c>
      <c r="AT49" s="6">
        <v>93</v>
      </c>
      <c r="AU49" s="6">
        <v>85</v>
      </c>
      <c r="AV49" s="6">
        <v>78</v>
      </c>
      <c r="AW49" s="6">
        <v>84</v>
      </c>
      <c r="AX49" s="6">
        <v>78</v>
      </c>
      <c r="AY49" s="6">
        <v>73</v>
      </c>
      <c r="AZ49" s="6">
        <v>63</v>
      </c>
      <c r="BA49" s="6">
        <v>-0.14099999999999999</v>
      </c>
      <c r="BB49" s="6">
        <v>1E-3</v>
      </c>
      <c r="BD49" s="6">
        <f t="shared" si="0"/>
        <v>52</v>
      </c>
      <c r="BE49" s="6">
        <f t="shared" si="1"/>
        <v>52</v>
      </c>
      <c r="BF49" s="6">
        <f t="shared" si="2"/>
        <v>0</v>
      </c>
    </row>
    <row r="50" spans="1:58" x14ac:dyDescent="0.25">
      <c r="A50" s="6" t="s">
        <v>50</v>
      </c>
      <c r="B50" s="6">
        <v>2</v>
      </c>
      <c r="C50" s="6">
        <v>2</v>
      </c>
      <c r="D50" s="6">
        <v>2</v>
      </c>
      <c r="E50" s="6">
        <v>2</v>
      </c>
      <c r="F50" s="6">
        <v>1</v>
      </c>
      <c r="G50" s="6">
        <v>1</v>
      </c>
      <c r="H50" s="6" t="s">
        <v>154</v>
      </c>
      <c r="I50" s="6">
        <v>1</v>
      </c>
      <c r="J50" s="6">
        <v>1</v>
      </c>
      <c r="K50" s="6">
        <v>1</v>
      </c>
      <c r="L50" s="6" t="s">
        <v>154</v>
      </c>
      <c r="M50" s="6">
        <v>25</v>
      </c>
      <c r="N50" s="6">
        <v>24</v>
      </c>
      <c r="O50" s="6">
        <v>31</v>
      </c>
      <c r="P50" s="6">
        <v>55</v>
      </c>
      <c r="Q50" s="6">
        <v>78</v>
      </c>
      <c r="R50" s="6">
        <v>119</v>
      </c>
      <c r="S50" s="6">
        <v>149</v>
      </c>
      <c r="T50" s="6">
        <v>163</v>
      </c>
      <c r="U50" s="6">
        <v>205</v>
      </c>
      <c r="V50" s="6">
        <v>241</v>
      </c>
      <c r="W50" s="6">
        <v>233</v>
      </c>
      <c r="X50" s="6">
        <v>219</v>
      </c>
      <c r="Y50" s="6">
        <v>211</v>
      </c>
      <c r="Z50" s="6">
        <v>196</v>
      </c>
      <c r="AA50" s="6">
        <v>190</v>
      </c>
      <c r="AB50" s="6">
        <v>176</v>
      </c>
      <c r="AC50" s="6">
        <v>163</v>
      </c>
      <c r="AD50" s="6">
        <v>166</v>
      </c>
      <c r="AE50" s="6">
        <v>157</v>
      </c>
      <c r="AF50" s="6">
        <v>157</v>
      </c>
      <c r="AG50" s="6">
        <v>172</v>
      </c>
      <c r="AH50" s="6">
        <v>188</v>
      </c>
      <c r="AI50" s="6">
        <v>168</v>
      </c>
      <c r="AJ50" s="6">
        <v>151</v>
      </c>
      <c r="AK50" s="6">
        <v>145</v>
      </c>
      <c r="AL50" s="6">
        <v>135</v>
      </c>
      <c r="AM50" s="6">
        <v>136</v>
      </c>
      <c r="AN50" s="6">
        <v>141</v>
      </c>
      <c r="AO50" s="6">
        <v>165</v>
      </c>
      <c r="AP50" s="6">
        <v>172</v>
      </c>
      <c r="AQ50" s="6">
        <v>222</v>
      </c>
      <c r="AR50" s="6">
        <v>192</v>
      </c>
      <c r="AS50" s="6">
        <v>186</v>
      </c>
      <c r="AT50" s="6">
        <v>184</v>
      </c>
      <c r="AU50" s="6">
        <v>162</v>
      </c>
      <c r="AV50" s="6">
        <v>221</v>
      </c>
      <c r="AW50" s="6">
        <v>221</v>
      </c>
      <c r="AX50" s="6">
        <v>245</v>
      </c>
      <c r="AY50" s="6">
        <v>245</v>
      </c>
      <c r="AZ50" s="6">
        <v>264</v>
      </c>
      <c r="BA50" s="6">
        <v>7.9000000000000001E-2</v>
      </c>
      <c r="BB50" s="6">
        <v>3.0000000000000001E-3</v>
      </c>
      <c r="BD50" s="6">
        <f t="shared" si="0"/>
        <v>38</v>
      </c>
      <c r="BE50" s="6">
        <f t="shared" si="1"/>
        <v>37</v>
      </c>
      <c r="BF50" s="6">
        <f t="shared" si="2"/>
        <v>-1</v>
      </c>
    </row>
    <row r="51" spans="1:58" x14ac:dyDescent="0.25">
      <c r="A51" s="6" t="s">
        <v>52</v>
      </c>
      <c r="B51" s="6">
        <v>7</v>
      </c>
      <c r="C51" s="6">
        <v>9</v>
      </c>
      <c r="D51" s="6">
        <v>21</v>
      </c>
      <c r="E51" s="6">
        <v>39</v>
      </c>
      <c r="F51" s="6">
        <v>45</v>
      </c>
      <c r="G51" s="6">
        <v>176</v>
      </c>
      <c r="H51" s="6">
        <v>315</v>
      </c>
      <c r="I51" s="6">
        <v>337</v>
      </c>
      <c r="J51" s="6">
        <v>424</v>
      </c>
      <c r="K51" s="6">
        <v>420</v>
      </c>
      <c r="L51" s="6">
        <v>451</v>
      </c>
      <c r="M51" s="6">
        <v>461</v>
      </c>
      <c r="N51" s="6">
        <v>490</v>
      </c>
      <c r="O51" s="6">
        <v>490</v>
      </c>
      <c r="P51" s="6">
        <v>491</v>
      </c>
      <c r="Q51" s="6">
        <v>460</v>
      </c>
      <c r="R51" s="6">
        <v>449</v>
      </c>
      <c r="S51" s="6">
        <v>443</v>
      </c>
      <c r="T51" s="6">
        <v>431</v>
      </c>
      <c r="U51" s="6">
        <v>563</v>
      </c>
      <c r="V51" s="6">
        <v>655</v>
      </c>
      <c r="W51" s="6">
        <v>588</v>
      </c>
      <c r="X51" s="6">
        <v>623</v>
      </c>
      <c r="Y51" s="6">
        <v>593</v>
      </c>
      <c r="Z51" s="6">
        <v>562</v>
      </c>
      <c r="AA51" s="6">
        <v>647</v>
      </c>
      <c r="AB51" s="6">
        <v>613</v>
      </c>
      <c r="AC51" s="6">
        <v>605</v>
      </c>
      <c r="AD51" s="6">
        <v>568</v>
      </c>
      <c r="AE51" s="6">
        <v>610</v>
      </c>
      <c r="AF51" s="6">
        <v>579</v>
      </c>
      <c r="AG51" s="6">
        <v>612</v>
      </c>
      <c r="AH51" s="6">
        <v>658</v>
      </c>
      <c r="AI51" s="6">
        <v>630</v>
      </c>
      <c r="AJ51" s="6">
        <v>612</v>
      </c>
      <c r="AK51" s="6">
        <v>806</v>
      </c>
      <c r="AL51" s="6">
        <v>748</v>
      </c>
      <c r="AM51" s="6">
        <v>749</v>
      </c>
      <c r="AN51" s="6">
        <v>655</v>
      </c>
      <c r="AO51" s="6">
        <v>574</v>
      </c>
      <c r="AP51" s="6">
        <v>570</v>
      </c>
      <c r="AQ51" s="6">
        <v>532</v>
      </c>
      <c r="AR51" s="6">
        <v>549</v>
      </c>
      <c r="AS51" s="6">
        <v>538</v>
      </c>
      <c r="AT51" s="6">
        <v>507</v>
      </c>
      <c r="AU51" s="6">
        <v>548</v>
      </c>
      <c r="AV51" s="6">
        <v>483</v>
      </c>
      <c r="AW51" s="6">
        <v>479</v>
      </c>
      <c r="AX51" s="6">
        <v>407</v>
      </c>
      <c r="AY51" s="6">
        <v>436</v>
      </c>
      <c r="AZ51" s="6">
        <v>385</v>
      </c>
      <c r="BA51" s="6">
        <v>-0.109</v>
      </c>
      <c r="BB51" s="6">
        <v>4.0000000000000001E-3</v>
      </c>
      <c r="BD51" s="6">
        <f t="shared" si="0"/>
        <v>31</v>
      </c>
      <c r="BE51" s="6">
        <f t="shared" si="1"/>
        <v>31</v>
      </c>
      <c r="BF51" s="6">
        <f t="shared" si="2"/>
        <v>0</v>
      </c>
    </row>
    <row r="52" spans="1:58" x14ac:dyDescent="0.25">
      <c r="A52" s="6" t="s">
        <v>53</v>
      </c>
      <c r="B52" s="6">
        <v>80</v>
      </c>
      <c r="C52" s="6">
        <v>96</v>
      </c>
      <c r="D52" s="6">
        <v>104</v>
      </c>
      <c r="E52" s="6">
        <v>122</v>
      </c>
      <c r="F52" s="6">
        <v>124</v>
      </c>
      <c r="G52" s="6">
        <v>136</v>
      </c>
      <c r="H52" s="6">
        <v>129</v>
      </c>
      <c r="I52" s="6">
        <v>182</v>
      </c>
      <c r="J52" s="6">
        <v>231</v>
      </c>
      <c r="K52" s="6">
        <v>198</v>
      </c>
      <c r="L52" s="6">
        <v>187</v>
      </c>
      <c r="M52" s="6">
        <v>217</v>
      </c>
      <c r="N52" s="6">
        <v>227</v>
      </c>
      <c r="O52" s="6">
        <v>240</v>
      </c>
      <c r="P52" s="6">
        <v>261</v>
      </c>
      <c r="Q52" s="6">
        <v>240</v>
      </c>
      <c r="R52" s="6">
        <v>175</v>
      </c>
      <c r="S52" s="6">
        <v>179</v>
      </c>
      <c r="T52" s="6">
        <v>179</v>
      </c>
      <c r="U52" s="6">
        <v>172</v>
      </c>
      <c r="V52" s="6">
        <v>168</v>
      </c>
      <c r="W52" s="6">
        <v>165</v>
      </c>
      <c r="X52" s="6">
        <v>155</v>
      </c>
      <c r="Y52" s="6">
        <v>150</v>
      </c>
      <c r="Z52" s="6">
        <v>150</v>
      </c>
      <c r="AA52" s="6">
        <v>152</v>
      </c>
      <c r="AB52" s="6">
        <v>164</v>
      </c>
      <c r="AC52" s="6">
        <v>182</v>
      </c>
      <c r="AD52" s="6">
        <v>175</v>
      </c>
      <c r="AE52" s="6">
        <v>179</v>
      </c>
      <c r="AF52" s="6">
        <v>175</v>
      </c>
      <c r="AG52" s="6">
        <v>165</v>
      </c>
      <c r="AH52" s="6">
        <v>163</v>
      </c>
      <c r="AI52" s="6">
        <v>157</v>
      </c>
      <c r="AJ52" s="6">
        <v>182</v>
      </c>
      <c r="AK52" s="6">
        <v>193</v>
      </c>
      <c r="AL52" s="6">
        <v>203</v>
      </c>
      <c r="AM52" s="6">
        <v>210</v>
      </c>
      <c r="AN52" s="6">
        <v>214</v>
      </c>
      <c r="AO52" s="6">
        <v>210</v>
      </c>
      <c r="AP52" s="6">
        <v>206</v>
      </c>
      <c r="AQ52" s="6">
        <v>221</v>
      </c>
      <c r="AR52" s="6">
        <v>194</v>
      </c>
      <c r="AS52" s="6">
        <v>175</v>
      </c>
      <c r="AT52" s="6">
        <v>168</v>
      </c>
      <c r="AU52" s="6">
        <v>172</v>
      </c>
      <c r="AV52" s="6">
        <v>165</v>
      </c>
      <c r="AW52" s="6">
        <v>159</v>
      </c>
      <c r="AX52" s="6">
        <v>135</v>
      </c>
      <c r="AY52" s="6">
        <v>126</v>
      </c>
      <c r="AZ52" s="6">
        <v>127</v>
      </c>
      <c r="BA52" s="6">
        <v>4.0000000000000001E-3</v>
      </c>
      <c r="BB52" s="6">
        <v>1E-3</v>
      </c>
      <c r="BD52" s="6">
        <f t="shared" si="0"/>
        <v>45</v>
      </c>
      <c r="BE52" s="6">
        <f t="shared" si="1"/>
        <v>44</v>
      </c>
      <c r="BF52" s="6">
        <f t="shared" si="2"/>
        <v>-1</v>
      </c>
    </row>
    <row r="53" spans="1:58" x14ac:dyDescent="0.25">
      <c r="A53" s="6" t="s">
        <v>54</v>
      </c>
      <c r="B53" s="6">
        <v>227</v>
      </c>
      <c r="C53" s="6">
        <v>292</v>
      </c>
      <c r="D53" s="6">
        <v>279</v>
      </c>
      <c r="E53" s="6">
        <v>320</v>
      </c>
      <c r="F53" s="6">
        <v>437</v>
      </c>
      <c r="G53" s="6">
        <v>616</v>
      </c>
      <c r="H53" s="6">
        <v>791</v>
      </c>
      <c r="I53" s="6">
        <v>915</v>
      </c>
      <c r="J53" s="6">
        <v>1077</v>
      </c>
      <c r="K53" s="6">
        <v>1302</v>
      </c>
      <c r="L53" s="6">
        <v>1548</v>
      </c>
      <c r="M53" s="6">
        <v>1746</v>
      </c>
      <c r="N53" s="6">
        <v>1880</v>
      </c>
      <c r="O53" s="6">
        <v>2090</v>
      </c>
      <c r="P53" s="6">
        <v>2132</v>
      </c>
      <c r="Q53" s="6">
        <v>2122</v>
      </c>
      <c r="R53" s="6">
        <v>2033</v>
      </c>
      <c r="S53" s="6">
        <v>2051</v>
      </c>
      <c r="T53" s="6">
        <v>2130</v>
      </c>
      <c r="U53" s="6">
        <v>2295</v>
      </c>
      <c r="V53" s="6">
        <v>2508</v>
      </c>
      <c r="W53" s="6">
        <v>2625</v>
      </c>
      <c r="X53" s="6">
        <v>2694</v>
      </c>
      <c r="Y53" s="6">
        <v>2745</v>
      </c>
      <c r="Z53" s="6">
        <v>2764</v>
      </c>
      <c r="AA53" s="6">
        <v>2778</v>
      </c>
      <c r="AB53" s="6">
        <v>2831</v>
      </c>
      <c r="AC53" s="6">
        <v>2845</v>
      </c>
      <c r="AD53" s="6">
        <v>2892</v>
      </c>
      <c r="AE53" s="6">
        <v>2934</v>
      </c>
      <c r="AF53" s="6">
        <v>2993</v>
      </c>
      <c r="AG53" s="6">
        <v>3175</v>
      </c>
      <c r="AH53" s="6">
        <v>3216</v>
      </c>
      <c r="AI53" s="6">
        <v>3217</v>
      </c>
      <c r="AJ53" s="6">
        <v>3218</v>
      </c>
      <c r="AK53" s="6">
        <v>3257</v>
      </c>
      <c r="AL53" s="6">
        <v>3310</v>
      </c>
      <c r="AM53" s="6">
        <v>3351</v>
      </c>
      <c r="AN53" s="6">
        <v>3406</v>
      </c>
      <c r="AO53" s="6">
        <v>3486</v>
      </c>
      <c r="AP53" s="6">
        <v>3642</v>
      </c>
      <c r="AQ53" s="6">
        <v>3711</v>
      </c>
      <c r="AR53" s="6">
        <v>3742</v>
      </c>
      <c r="AS53" s="6">
        <v>3814</v>
      </c>
      <c r="AT53" s="6">
        <v>3805</v>
      </c>
      <c r="AU53" s="6">
        <v>4077</v>
      </c>
      <c r="AV53" s="6">
        <v>4074</v>
      </c>
      <c r="AW53" s="6">
        <v>4155</v>
      </c>
      <c r="AX53" s="6">
        <v>4216</v>
      </c>
      <c r="AY53" s="6">
        <v>4246</v>
      </c>
      <c r="AZ53" s="6">
        <v>4309</v>
      </c>
      <c r="BA53" s="6">
        <v>1.4999999999999999E-2</v>
      </c>
      <c r="BB53" s="6">
        <v>4.9000000000000002E-2</v>
      </c>
      <c r="BD53" s="6">
        <f t="shared" si="0"/>
        <v>5</v>
      </c>
      <c r="BE53" s="6">
        <f t="shared" si="1"/>
        <v>5</v>
      </c>
      <c r="BF53" s="6">
        <f t="shared" si="2"/>
        <v>0</v>
      </c>
    </row>
    <row r="54" spans="1:58" x14ac:dyDescent="0.25">
      <c r="A54" s="6" t="s">
        <v>55</v>
      </c>
      <c r="B54" s="6">
        <v>62</v>
      </c>
      <c r="C54" s="6">
        <v>96</v>
      </c>
      <c r="D54" s="6">
        <v>117</v>
      </c>
      <c r="E54" s="6">
        <v>120</v>
      </c>
      <c r="F54" s="6">
        <v>139</v>
      </c>
      <c r="G54" s="6">
        <v>140</v>
      </c>
      <c r="H54" s="6">
        <v>148</v>
      </c>
      <c r="I54" s="6">
        <v>152</v>
      </c>
      <c r="J54" s="6">
        <v>148</v>
      </c>
      <c r="K54" s="6">
        <v>155</v>
      </c>
      <c r="L54" s="6">
        <v>171</v>
      </c>
      <c r="M54" s="6">
        <v>178</v>
      </c>
      <c r="N54" s="6">
        <v>210</v>
      </c>
      <c r="O54" s="6">
        <v>233</v>
      </c>
      <c r="P54" s="6">
        <v>265</v>
      </c>
      <c r="Q54" s="6">
        <v>193</v>
      </c>
      <c r="R54" s="6">
        <v>309</v>
      </c>
      <c r="S54" s="6">
        <v>412</v>
      </c>
      <c r="T54" s="6">
        <v>525</v>
      </c>
      <c r="U54" s="6">
        <v>583</v>
      </c>
      <c r="V54" s="6">
        <v>627</v>
      </c>
      <c r="W54" s="6">
        <v>658</v>
      </c>
      <c r="X54" s="6">
        <v>639</v>
      </c>
      <c r="Y54" s="6">
        <v>672</v>
      </c>
      <c r="Z54" s="6">
        <v>719</v>
      </c>
      <c r="AA54" s="6">
        <v>715</v>
      </c>
      <c r="AB54" s="6">
        <v>677</v>
      </c>
      <c r="AC54" s="6">
        <v>615</v>
      </c>
      <c r="AD54" s="6">
        <v>590</v>
      </c>
      <c r="AE54" s="6">
        <v>684</v>
      </c>
      <c r="AF54" s="6">
        <v>774</v>
      </c>
      <c r="AG54" s="6">
        <v>736</v>
      </c>
      <c r="AH54" s="6">
        <v>754</v>
      </c>
      <c r="AI54" s="6">
        <v>737</v>
      </c>
      <c r="AJ54" s="6">
        <v>736</v>
      </c>
      <c r="AK54" s="6">
        <v>726</v>
      </c>
      <c r="AL54" s="6">
        <v>727</v>
      </c>
      <c r="AM54" s="6">
        <v>753</v>
      </c>
      <c r="AN54" s="6">
        <v>756</v>
      </c>
      <c r="AO54" s="6">
        <v>773</v>
      </c>
      <c r="AP54" s="6">
        <v>737</v>
      </c>
      <c r="AQ54" s="6">
        <v>760</v>
      </c>
      <c r="AR54" s="6">
        <v>768</v>
      </c>
      <c r="AS54" s="6">
        <v>803</v>
      </c>
      <c r="AT54" s="6">
        <v>816</v>
      </c>
      <c r="AU54" s="6">
        <v>882</v>
      </c>
      <c r="AV54" s="6">
        <v>916</v>
      </c>
      <c r="AW54" s="6">
        <v>906</v>
      </c>
      <c r="AX54" s="6">
        <v>906</v>
      </c>
      <c r="AY54" s="6">
        <v>887</v>
      </c>
      <c r="AZ54" s="6">
        <v>876</v>
      </c>
      <c r="BA54" s="6">
        <v>-1.0999999999999999E-2</v>
      </c>
      <c r="BB54" s="6">
        <v>8.9999999999999993E-3</v>
      </c>
      <c r="BD54" s="6">
        <f t="shared" si="0"/>
        <v>21</v>
      </c>
      <c r="BE54" s="6">
        <f t="shared" si="1"/>
        <v>22</v>
      </c>
      <c r="BF54" s="6">
        <f t="shared" si="2"/>
        <v>1</v>
      </c>
    </row>
    <row r="55" spans="1:58" x14ac:dyDescent="0.25">
      <c r="A55" s="6" t="s">
        <v>56</v>
      </c>
      <c r="B55" s="6">
        <v>486</v>
      </c>
      <c r="C55" s="6">
        <v>474</v>
      </c>
      <c r="D55" s="6">
        <v>510</v>
      </c>
      <c r="E55" s="6">
        <v>599</v>
      </c>
      <c r="F55" s="6">
        <v>642</v>
      </c>
      <c r="G55" s="6">
        <v>854</v>
      </c>
      <c r="H55" s="6">
        <v>892</v>
      </c>
      <c r="I55" s="6">
        <v>1081</v>
      </c>
      <c r="J55" s="6">
        <v>1338</v>
      </c>
      <c r="K55" s="6">
        <v>1375</v>
      </c>
      <c r="L55" s="6">
        <v>1306</v>
      </c>
      <c r="M55" s="6">
        <v>1504</v>
      </c>
      <c r="N55" s="6">
        <v>1685</v>
      </c>
      <c r="O55" s="6">
        <v>1635</v>
      </c>
      <c r="P55" s="6">
        <v>1590</v>
      </c>
      <c r="Q55" s="6">
        <v>1577</v>
      </c>
      <c r="R55" s="6">
        <v>1602</v>
      </c>
      <c r="S55" s="6">
        <v>1337</v>
      </c>
      <c r="T55" s="6">
        <v>1419</v>
      </c>
      <c r="U55" s="6">
        <v>1505</v>
      </c>
      <c r="V55" s="6">
        <v>1342</v>
      </c>
      <c r="W55" s="6">
        <v>1429</v>
      </c>
      <c r="X55" s="6">
        <v>1420</v>
      </c>
      <c r="Y55" s="6">
        <v>1373</v>
      </c>
      <c r="Z55" s="6">
        <v>1481</v>
      </c>
      <c r="AA55" s="6">
        <v>1539</v>
      </c>
      <c r="AB55" s="6">
        <v>1669</v>
      </c>
      <c r="AC55" s="6">
        <v>1579</v>
      </c>
      <c r="AD55" s="6">
        <v>1588</v>
      </c>
      <c r="AE55" s="6">
        <v>1589</v>
      </c>
      <c r="AF55" s="6">
        <v>1578</v>
      </c>
      <c r="AG55" s="6">
        <v>1580</v>
      </c>
      <c r="AH55" s="6">
        <v>1557</v>
      </c>
      <c r="AI55" s="6">
        <v>1520</v>
      </c>
      <c r="AJ55" s="6">
        <v>1408</v>
      </c>
      <c r="AK55" s="6">
        <v>1456</v>
      </c>
      <c r="AL55" s="6">
        <v>1387</v>
      </c>
      <c r="AM55" s="6">
        <v>1289</v>
      </c>
      <c r="AN55" s="6">
        <v>1176</v>
      </c>
      <c r="AO55" s="6">
        <v>1130</v>
      </c>
      <c r="AP55" s="6">
        <v>1096</v>
      </c>
      <c r="AQ55" s="6">
        <v>1018</v>
      </c>
      <c r="AR55" s="6">
        <v>972</v>
      </c>
      <c r="AS55" s="6">
        <v>1006</v>
      </c>
      <c r="AT55" s="6">
        <v>994</v>
      </c>
      <c r="AU55" s="6">
        <v>1003</v>
      </c>
      <c r="AV55" s="6">
        <v>952</v>
      </c>
      <c r="AW55" s="6">
        <v>918</v>
      </c>
      <c r="AX55" s="6">
        <v>882</v>
      </c>
      <c r="AY55" s="6">
        <v>852</v>
      </c>
      <c r="AZ55" s="6">
        <v>825</v>
      </c>
      <c r="BA55" s="6">
        <v>-0.03</v>
      </c>
      <c r="BB55" s="6">
        <v>8.9999999999999993E-3</v>
      </c>
      <c r="BD55" s="6">
        <f t="shared" si="0"/>
        <v>23</v>
      </c>
      <c r="BE55" s="6">
        <f t="shared" si="1"/>
        <v>24</v>
      </c>
      <c r="BF55" s="6">
        <f t="shared" si="2"/>
        <v>1</v>
      </c>
    </row>
    <row r="56" spans="1:58" x14ac:dyDescent="0.25">
      <c r="A56" s="6" t="s">
        <v>57</v>
      </c>
      <c r="B56" s="6">
        <v>1</v>
      </c>
      <c r="C56" s="6">
        <v>1</v>
      </c>
      <c r="D56" s="6">
        <v>1</v>
      </c>
      <c r="E56" s="6">
        <v>4</v>
      </c>
      <c r="F56" s="6">
        <v>9</v>
      </c>
      <c r="G56" s="6">
        <v>18</v>
      </c>
      <c r="H56" s="6">
        <v>69</v>
      </c>
      <c r="I56" s="6">
        <v>93</v>
      </c>
      <c r="J56" s="6">
        <v>91</v>
      </c>
      <c r="K56" s="6">
        <v>81</v>
      </c>
      <c r="L56" s="6">
        <v>98</v>
      </c>
      <c r="M56" s="6">
        <v>167</v>
      </c>
      <c r="N56" s="6">
        <v>183</v>
      </c>
      <c r="O56" s="6">
        <v>216</v>
      </c>
      <c r="P56" s="6">
        <v>282</v>
      </c>
      <c r="Q56" s="6">
        <v>276</v>
      </c>
      <c r="R56" s="6">
        <v>259</v>
      </c>
      <c r="S56" s="6">
        <v>304</v>
      </c>
      <c r="T56" s="6">
        <v>385</v>
      </c>
      <c r="U56" s="6">
        <v>446</v>
      </c>
      <c r="V56" s="6">
        <v>445</v>
      </c>
      <c r="W56" s="6">
        <v>500</v>
      </c>
      <c r="X56" s="6">
        <v>494</v>
      </c>
      <c r="Y56" s="6">
        <v>540</v>
      </c>
      <c r="Z56" s="6">
        <v>589</v>
      </c>
      <c r="AA56" s="6">
        <v>622</v>
      </c>
      <c r="AB56" s="6">
        <v>648</v>
      </c>
      <c r="AC56" s="6">
        <v>657</v>
      </c>
      <c r="AD56" s="6">
        <v>645</v>
      </c>
      <c r="AE56" s="6">
        <v>657</v>
      </c>
      <c r="AF56" s="6">
        <v>704</v>
      </c>
      <c r="AG56" s="6">
        <v>716</v>
      </c>
      <c r="AH56" s="6">
        <v>714</v>
      </c>
      <c r="AI56" s="6">
        <v>725</v>
      </c>
      <c r="AJ56" s="6">
        <v>691</v>
      </c>
      <c r="AK56" s="6">
        <v>722</v>
      </c>
      <c r="AL56" s="6">
        <v>702</v>
      </c>
      <c r="AM56" s="6">
        <v>740</v>
      </c>
      <c r="AN56" s="6">
        <v>760</v>
      </c>
      <c r="AO56" s="6">
        <v>776</v>
      </c>
      <c r="AP56" s="6">
        <v>757</v>
      </c>
      <c r="AQ56" s="6">
        <v>713</v>
      </c>
      <c r="AR56" s="6">
        <v>742</v>
      </c>
      <c r="AS56" s="6">
        <v>741</v>
      </c>
      <c r="AT56" s="6">
        <v>701</v>
      </c>
      <c r="AU56" s="6">
        <v>717</v>
      </c>
      <c r="AV56" s="6">
        <v>650</v>
      </c>
      <c r="AW56" s="6">
        <v>654</v>
      </c>
      <c r="AX56" s="6">
        <v>621</v>
      </c>
      <c r="AY56" s="6">
        <v>650</v>
      </c>
      <c r="AZ56" s="6">
        <v>693</v>
      </c>
      <c r="BA56" s="6">
        <v>6.9000000000000006E-2</v>
      </c>
      <c r="BB56" s="6">
        <v>7.0000000000000001E-3</v>
      </c>
      <c r="BD56" s="6">
        <f t="shared" si="0"/>
        <v>26</v>
      </c>
      <c r="BE56" s="6">
        <f t="shared" si="1"/>
        <v>26</v>
      </c>
      <c r="BF56" s="6">
        <f t="shared" si="2"/>
        <v>0</v>
      </c>
    </row>
    <row r="57" spans="1:58" x14ac:dyDescent="0.25">
      <c r="A57" s="6" t="s">
        <v>58</v>
      </c>
      <c r="B57" s="6" t="s">
        <v>151</v>
      </c>
      <c r="C57" s="6" t="s">
        <v>151</v>
      </c>
      <c r="D57" s="6" t="s">
        <v>151</v>
      </c>
      <c r="E57" s="6" t="s">
        <v>151</v>
      </c>
      <c r="F57" s="6" t="s">
        <v>151</v>
      </c>
      <c r="G57" s="6" t="s">
        <v>151</v>
      </c>
      <c r="H57" s="6" t="s">
        <v>151</v>
      </c>
      <c r="I57" s="6" t="s">
        <v>151</v>
      </c>
      <c r="J57" s="6" t="s">
        <v>151</v>
      </c>
      <c r="K57" s="6" t="s">
        <v>151</v>
      </c>
      <c r="L57" s="6" t="s">
        <v>151</v>
      </c>
      <c r="M57" s="6" t="s">
        <v>151</v>
      </c>
      <c r="N57" s="6" t="s">
        <v>151</v>
      </c>
      <c r="O57" s="6" t="s">
        <v>151</v>
      </c>
      <c r="P57" s="6" t="s">
        <v>151</v>
      </c>
      <c r="Q57" s="6" t="s">
        <v>151</v>
      </c>
      <c r="R57" s="6">
        <v>2</v>
      </c>
      <c r="S57" s="6">
        <v>6</v>
      </c>
      <c r="T57" s="6">
        <v>13</v>
      </c>
      <c r="U57" s="6">
        <v>24</v>
      </c>
      <c r="V57" s="6">
        <v>49</v>
      </c>
      <c r="W57" s="6">
        <v>50</v>
      </c>
      <c r="X57" s="6">
        <v>47</v>
      </c>
      <c r="Y57" s="6">
        <v>53</v>
      </c>
      <c r="Z57" s="6">
        <v>51</v>
      </c>
      <c r="AA57" s="6">
        <v>62</v>
      </c>
      <c r="AB57" s="6">
        <v>75</v>
      </c>
      <c r="AC57" s="6">
        <v>91</v>
      </c>
      <c r="AD57" s="6">
        <v>96</v>
      </c>
      <c r="AE57" s="6">
        <v>96</v>
      </c>
      <c r="AF57" s="6">
        <v>92</v>
      </c>
      <c r="AG57" s="6">
        <v>105</v>
      </c>
      <c r="AH57" s="6">
        <v>126</v>
      </c>
      <c r="AI57" s="6">
        <v>130</v>
      </c>
      <c r="AJ57" s="6">
        <v>140</v>
      </c>
      <c r="AK57" s="6">
        <v>185</v>
      </c>
      <c r="AL57" s="6">
        <v>195</v>
      </c>
      <c r="AM57" s="6">
        <v>210</v>
      </c>
      <c r="AN57" s="6">
        <v>244</v>
      </c>
      <c r="AO57" s="6">
        <v>241</v>
      </c>
      <c r="AP57" s="6">
        <v>297</v>
      </c>
      <c r="AQ57" s="6">
        <v>325</v>
      </c>
      <c r="AR57" s="6">
        <v>341</v>
      </c>
      <c r="AS57" s="6">
        <v>362</v>
      </c>
      <c r="AT57" s="6">
        <v>376</v>
      </c>
      <c r="AU57" s="6">
        <v>388</v>
      </c>
      <c r="AV57" s="6">
        <v>421</v>
      </c>
      <c r="AW57" s="6">
        <v>460</v>
      </c>
      <c r="AX57" s="6">
        <v>454</v>
      </c>
      <c r="AY57" s="6">
        <v>450</v>
      </c>
      <c r="AZ57" s="6">
        <v>477</v>
      </c>
      <c r="BA57" s="6">
        <v>0.06</v>
      </c>
      <c r="BB57" s="6">
        <v>4.0000000000000001E-3</v>
      </c>
      <c r="BD57" s="6">
        <f t="shared" si="0"/>
        <v>30</v>
      </c>
      <c r="BE57" s="6">
        <f t="shared" si="1"/>
        <v>29</v>
      </c>
      <c r="BF57" s="6">
        <f t="shared" si="2"/>
        <v>-1</v>
      </c>
    </row>
    <row r="58" spans="1:58" x14ac:dyDescent="0.25">
      <c r="A58" s="6" t="s">
        <v>59</v>
      </c>
      <c r="B58" s="6" t="s">
        <v>151</v>
      </c>
      <c r="C58" s="6" t="s">
        <v>151</v>
      </c>
      <c r="D58" s="6" t="s">
        <v>151</v>
      </c>
      <c r="E58" s="6" t="s">
        <v>151</v>
      </c>
      <c r="F58" s="6" t="s">
        <v>151</v>
      </c>
      <c r="G58" s="6" t="s">
        <v>151</v>
      </c>
      <c r="H58" s="6" t="s">
        <v>151</v>
      </c>
      <c r="I58" s="6" t="s">
        <v>151</v>
      </c>
      <c r="J58" s="6" t="s">
        <v>151</v>
      </c>
      <c r="K58" s="6" t="s">
        <v>151</v>
      </c>
      <c r="L58" s="6" t="s">
        <v>151</v>
      </c>
      <c r="M58" s="6" t="s">
        <v>151</v>
      </c>
      <c r="N58" s="6" t="s">
        <v>151</v>
      </c>
      <c r="O58" s="6" t="s">
        <v>151</v>
      </c>
      <c r="P58" s="6" t="s">
        <v>151</v>
      </c>
      <c r="Q58" s="6" t="s">
        <v>151</v>
      </c>
      <c r="R58" s="6" t="s">
        <v>151</v>
      </c>
      <c r="S58" s="6" t="s">
        <v>151</v>
      </c>
      <c r="T58" s="6" t="s">
        <v>151</v>
      </c>
      <c r="U58" s="6" t="s">
        <v>151</v>
      </c>
      <c r="V58" s="6" t="s">
        <v>151</v>
      </c>
      <c r="W58" s="6" t="s">
        <v>151</v>
      </c>
      <c r="X58" s="6">
        <v>6</v>
      </c>
      <c r="Y58" s="6">
        <v>14</v>
      </c>
      <c r="Z58" s="6">
        <v>30</v>
      </c>
      <c r="AA58" s="6">
        <v>55</v>
      </c>
      <c r="AB58" s="6">
        <v>80</v>
      </c>
      <c r="AC58" s="6">
        <v>111</v>
      </c>
      <c r="AD58" s="6">
        <v>128</v>
      </c>
      <c r="AE58" s="6">
        <v>144</v>
      </c>
      <c r="AF58" s="6">
        <v>155</v>
      </c>
      <c r="AG58" s="6">
        <v>179</v>
      </c>
      <c r="AH58" s="6">
        <v>205</v>
      </c>
      <c r="AI58" s="6">
        <v>245</v>
      </c>
      <c r="AJ58" s="6">
        <v>296</v>
      </c>
      <c r="AK58" s="6">
        <v>337</v>
      </c>
      <c r="AL58" s="6">
        <v>351</v>
      </c>
      <c r="AM58" s="6">
        <v>356</v>
      </c>
      <c r="AN58" s="6">
        <v>361</v>
      </c>
      <c r="AO58" s="6">
        <v>424</v>
      </c>
      <c r="AP58" s="6">
        <v>389</v>
      </c>
      <c r="AQ58" s="6">
        <v>354</v>
      </c>
      <c r="AR58" s="6">
        <v>334</v>
      </c>
      <c r="AS58" s="6">
        <v>309</v>
      </c>
      <c r="AT58" s="6">
        <v>341</v>
      </c>
      <c r="AU58" s="6">
        <v>322</v>
      </c>
      <c r="AV58" s="6">
        <v>326</v>
      </c>
      <c r="AW58" s="6">
        <v>357</v>
      </c>
      <c r="AX58" s="6">
        <v>361</v>
      </c>
      <c r="AY58" s="6">
        <v>373</v>
      </c>
      <c r="AZ58" s="6">
        <v>362</v>
      </c>
      <c r="BA58" s="6">
        <v>-3.4000000000000002E-2</v>
      </c>
      <c r="BB58" s="6">
        <v>4.0000000000000001E-3</v>
      </c>
      <c r="BD58" s="6">
        <f t="shared" si="0"/>
        <v>33</v>
      </c>
      <c r="BE58" s="6">
        <f t="shared" si="1"/>
        <v>33</v>
      </c>
      <c r="BF58" s="6">
        <f t="shared" si="2"/>
        <v>0</v>
      </c>
    </row>
    <row r="59" spans="1:58" x14ac:dyDescent="0.25">
      <c r="A59" s="6" t="s">
        <v>60</v>
      </c>
      <c r="B59" s="6">
        <v>35</v>
      </c>
      <c r="C59" s="6">
        <v>34</v>
      </c>
      <c r="D59" s="6">
        <v>31</v>
      </c>
      <c r="E59" s="6">
        <v>35</v>
      </c>
      <c r="F59" s="6">
        <v>36</v>
      </c>
      <c r="G59" s="6">
        <v>40</v>
      </c>
      <c r="H59" s="6">
        <v>42</v>
      </c>
      <c r="I59" s="6">
        <v>44</v>
      </c>
      <c r="J59" s="6">
        <v>47</v>
      </c>
      <c r="K59" s="6">
        <v>47</v>
      </c>
      <c r="L59" s="6">
        <v>48</v>
      </c>
      <c r="M59" s="6">
        <v>62</v>
      </c>
      <c r="N59" s="6">
        <v>72</v>
      </c>
      <c r="O59" s="6">
        <v>72</v>
      </c>
      <c r="P59" s="6">
        <v>92</v>
      </c>
      <c r="Q59" s="6">
        <v>77</v>
      </c>
      <c r="R59" s="6">
        <v>78</v>
      </c>
      <c r="S59" s="6">
        <v>85</v>
      </c>
      <c r="T59" s="6">
        <v>90</v>
      </c>
      <c r="U59" s="6">
        <v>103</v>
      </c>
      <c r="V59" s="6">
        <v>122</v>
      </c>
      <c r="W59" s="6">
        <v>125</v>
      </c>
      <c r="X59" s="6">
        <v>119</v>
      </c>
      <c r="Y59" s="6">
        <v>123</v>
      </c>
      <c r="Z59" s="6">
        <v>133</v>
      </c>
      <c r="AA59" s="6">
        <v>143</v>
      </c>
      <c r="AB59" s="6">
        <v>146</v>
      </c>
      <c r="AC59" s="6">
        <v>202</v>
      </c>
      <c r="AD59" s="6">
        <v>274</v>
      </c>
      <c r="AE59" s="6">
        <v>257</v>
      </c>
      <c r="AF59" s="6">
        <v>227</v>
      </c>
      <c r="AG59" s="6">
        <v>242</v>
      </c>
      <c r="AH59" s="6">
        <v>224</v>
      </c>
      <c r="AI59" s="6">
        <v>214</v>
      </c>
      <c r="AJ59" s="6">
        <v>216</v>
      </c>
      <c r="AK59" s="6">
        <v>196</v>
      </c>
      <c r="AL59" s="6">
        <v>191</v>
      </c>
      <c r="AM59" s="6">
        <v>194</v>
      </c>
      <c r="AN59" s="6">
        <v>192</v>
      </c>
      <c r="AO59" s="6">
        <v>233</v>
      </c>
      <c r="AP59" s="6">
        <v>285</v>
      </c>
      <c r="AQ59" s="6">
        <v>304</v>
      </c>
      <c r="AR59" s="6">
        <v>319</v>
      </c>
      <c r="AS59" s="6">
        <v>340</v>
      </c>
      <c r="AT59" s="6">
        <v>330</v>
      </c>
      <c r="AU59" s="6">
        <v>315</v>
      </c>
      <c r="AV59" s="6">
        <v>299</v>
      </c>
      <c r="AW59" s="6">
        <v>290</v>
      </c>
      <c r="AX59" s="6">
        <v>272</v>
      </c>
      <c r="AY59" s="6">
        <v>289</v>
      </c>
      <c r="AZ59" s="6">
        <v>292</v>
      </c>
      <c r="BA59" s="6">
        <v>1.4E-2</v>
      </c>
      <c r="BB59" s="6">
        <v>3.0000000000000001E-3</v>
      </c>
      <c r="BD59" s="6">
        <f t="shared" si="0"/>
        <v>34</v>
      </c>
      <c r="BE59" s="6">
        <f t="shared" si="1"/>
        <v>34</v>
      </c>
      <c r="BF59" s="6">
        <f t="shared" si="2"/>
        <v>0</v>
      </c>
    </row>
    <row r="61" spans="1:58" x14ac:dyDescent="0.25">
      <c r="A61" s="6" t="s">
        <v>62</v>
      </c>
      <c r="B61" s="6">
        <v>31799</v>
      </c>
      <c r="C61" s="6">
        <v>34563</v>
      </c>
      <c r="D61" s="6">
        <v>37113</v>
      </c>
      <c r="E61" s="6">
        <v>40430</v>
      </c>
      <c r="F61" s="6">
        <v>43627</v>
      </c>
      <c r="G61" s="6">
        <v>48056</v>
      </c>
      <c r="H61" s="6">
        <v>50838</v>
      </c>
      <c r="I61" s="6">
        <v>53661</v>
      </c>
      <c r="J61" s="6">
        <v>58460</v>
      </c>
      <c r="K61" s="6">
        <v>58614</v>
      </c>
      <c r="L61" s="6">
        <v>55822</v>
      </c>
      <c r="M61" s="6">
        <v>60410</v>
      </c>
      <c r="N61" s="6">
        <v>62716</v>
      </c>
      <c r="O61" s="6">
        <v>63338</v>
      </c>
      <c r="P61" s="6">
        <v>66060</v>
      </c>
      <c r="Q61" s="6">
        <v>62959</v>
      </c>
      <c r="R61" s="6">
        <v>59547</v>
      </c>
      <c r="S61" s="6">
        <v>57312</v>
      </c>
      <c r="T61" s="6">
        <v>56615</v>
      </c>
      <c r="U61" s="6">
        <v>57690</v>
      </c>
      <c r="V61" s="6">
        <v>57455</v>
      </c>
      <c r="W61" s="6">
        <v>60430</v>
      </c>
      <c r="X61" s="6">
        <v>60740</v>
      </c>
      <c r="Y61" s="6">
        <v>63106</v>
      </c>
      <c r="Z61" s="6">
        <v>63998</v>
      </c>
      <c r="AA61" s="6">
        <v>65386</v>
      </c>
      <c r="AB61" s="6">
        <v>65205</v>
      </c>
      <c r="AC61" s="6">
        <v>65719</v>
      </c>
      <c r="AD61" s="6">
        <v>65985</v>
      </c>
      <c r="AE61" s="6">
        <v>67077</v>
      </c>
      <c r="AF61" s="6">
        <v>67995</v>
      </c>
      <c r="AG61" s="6">
        <v>69846</v>
      </c>
      <c r="AH61" s="6">
        <v>72103</v>
      </c>
      <c r="AI61" s="6">
        <v>73450</v>
      </c>
      <c r="AJ61" s="6">
        <v>72291</v>
      </c>
      <c r="AK61" s="6">
        <v>74922</v>
      </c>
      <c r="AL61" s="6">
        <v>75162</v>
      </c>
      <c r="AM61" s="6">
        <v>74922</v>
      </c>
      <c r="AN61" s="6">
        <v>77605</v>
      </c>
      <c r="AO61" s="6">
        <v>80916</v>
      </c>
      <c r="AP61" s="6">
        <v>81896</v>
      </c>
      <c r="AQ61" s="6">
        <v>82487</v>
      </c>
      <c r="AR61" s="6">
        <v>82277</v>
      </c>
      <c r="AS61" s="6">
        <v>82818</v>
      </c>
      <c r="AT61" s="6">
        <v>81182</v>
      </c>
      <c r="AU61" s="6">
        <v>83283</v>
      </c>
      <c r="AV61" s="6">
        <v>84097</v>
      </c>
      <c r="AW61" s="6">
        <v>86218</v>
      </c>
      <c r="AX61" s="6">
        <v>86591</v>
      </c>
      <c r="AY61" s="6">
        <v>88834</v>
      </c>
      <c r="AZ61" s="6">
        <v>91670</v>
      </c>
      <c r="BA61" s="6">
        <v>3.2000000000000001E-2</v>
      </c>
      <c r="BB61" s="6">
        <v>1</v>
      </c>
    </row>
    <row r="62" spans="1:58" x14ac:dyDescent="0.25">
      <c r="A62" s="6" t="s">
        <v>63</v>
      </c>
      <c r="B62" s="6">
        <v>10815</v>
      </c>
      <c r="C62" s="6">
        <v>11478</v>
      </c>
      <c r="D62" s="6">
        <v>12273</v>
      </c>
      <c r="E62" s="6">
        <v>12795</v>
      </c>
      <c r="F62" s="6">
        <v>13170</v>
      </c>
      <c r="G62" s="6">
        <v>13952</v>
      </c>
      <c r="H62" s="6">
        <v>14045</v>
      </c>
      <c r="I62" s="6">
        <v>14377</v>
      </c>
      <c r="J62" s="6">
        <v>14530</v>
      </c>
      <c r="K62" s="6">
        <v>14055</v>
      </c>
      <c r="L62" s="6">
        <v>13699</v>
      </c>
      <c r="M62" s="6">
        <v>13686</v>
      </c>
      <c r="N62" s="6">
        <v>14587</v>
      </c>
      <c r="O62" s="6">
        <v>15625</v>
      </c>
      <c r="P62" s="6">
        <v>16558</v>
      </c>
      <c r="Q62" s="6">
        <v>17187</v>
      </c>
      <c r="R62" s="6">
        <v>17646</v>
      </c>
      <c r="S62" s="6">
        <v>18460</v>
      </c>
      <c r="T62" s="6">
        <v>18938</v>
      </c>
      <c r="U62" s="6">
        <v>19790</v>
      </c>
      <c r="V62" s="6">
        <v>20119</v>
      </c>
      <c r="W62" s="6">
        <v>19655</v>
      </c>
      <c r="X62" s="6">
        <v>19726</v>
      </c>
      <c r="Y62" s="6">
        <v>19565</v>
      </c>
      <c r="Z62" s="6">
        <v>18805</v>
      </c>
      <c r="AA62" s="6">
        <v>18844</v>
      </c>
      <c r="AB62" s="6">
        <v>19411</v>
      </c>
      <c r="AC62" s="6">
        <v>19589</v>
      </c>
      <c r="AD62" s="6">
        <v>19694</v>
      </c>
      <c r="AE62" s="6">
        <v>20563</v>
      </c>
      <c r="AF62" s="6">
        <v>20760</v>
      </c>
      <c r="AG62" s="6">
        <v>21379</v>
      </c>
      <c r="AH62" s="6">
        <v>21684</v>
      </c>
      <c r="AI62" s="6">
        <v>21516</v>
      </c>
      <c r="AJ62" s="6">
        <v>21129</v>
      </c>
      <c r="AK62" s="6">
        <v>21558</v>
      </c>
      <c r="AL62" s="6">
        <v>21426</v>
      </c>
      <c r="AM62" s="6">
        <v>21503</v>
      </c>
      <c r="AN62" s="6">
        <v>21213</v>
      </c>
      <c r="AO62" s="6">
        <v>20813</v>
      </c>
      <c r="AP62" s="6">
        <v>19894</v>
      </c>
      <c r="AQ62" s="6">
        <v>19458</v>
      </c>
      <c r="AR62" s="6">
        <v>19141</v>
      </c>
      <c r="AS62" s="6">
        <v>18434</v>
      </c>
      <c r="AT62" s="6">
        <v>18443</v>
      </c>
      <c r="AU62" s="6">
        <v>18535</v>
      </c>
      <c r="AV62" s="6">
        <v>18571</v>
      </c>
      <c r="AW62" s="6">
        <v>19474</v>
      </c>
      <c r="AX62" s="6">
        <v>20623</v>
      </c>
      <c r="AY62" s="6">
        <v>22541</v>
      </c>
      <c r="AZ62" s="6">
        <v>23534</v>
      </c>
      <c r="BA62" s="6">
        <v>4.3999999999999997E-2</v>
      </c>
      <c r="BB62" s="6">
        <v>0.249</v>
      </c>
    </row>
    <row r="63" spans="1:58" x14ac:dyDescent="0.25">
      <c r="A63" s="6" t="s">
        <v>64</v>
      </c>
      <c r="B63" s="6">
        <v>20983</v>
      </c>
      <c r="C63" s="6">
        <v>23085</v>
      </c>
      <c r="D63" s="6">
        <v>24840</v>
      </c>
      <c r="E63" s="6">
        <v>27635</v>
      </c>
      <c r="F63" s="6">
        <v>30457</v>
      </c>
      <c r="G63" s="6">
        <v>34104</v>
      </c>
      <c r="H63" s="6">
        <v>36794</v>
      </c>
      <c r="I63" s="6">
        <v>39284</v>
      </c>
      <c r="J63" s="6">
        <v>43929</v>
      </c>
      <c r="K63" s="6">
        <v>44558</v>
      </c>
      <c r="L63" s="6">
        <v>42124</v>
      </c>
      <c r="M63" s="6">
        <v>46724</v>
      </c>
      <c r="N63" s="6">
        <v>48129</v>
      </c>
      <c r="O63" s="6">
        <v>47713</v>
      </c>
      <c r="P63" s="6">
        <v>49502</v>
      </c>
      <c r="Q63" s="6">
        <v>45772</v>
      </c>
      <c r="R63" s="6">
        <v>41901</v>
      </c>
      <c r="S63" s="6">
        <v>38852</v>
      </c>
      <c r="T63" s="6">
        <v>37677</v>
      </c>
      <c r="U63" s="6">
        <v>37901</v>
      </c>
      <c r="V63" s="6">
        <v>37336</v>
      </c>
      <c r="W63" s="6">
        <v>40775</v>
      </c>
      <c r="X63" s="6">
        <v>41014</v>
      </c>
      <c r="Y63" s="6">
        <v>43541</v>
      </c>
      <c r="Z63" s="6">
        <v>45193</v>
      </c>
      <c r="AA63" s="6">
        <v>46542</v>
      </c>
      <c r="AB63" s="6">
        <v>45794</v>
      </c>
      <c r="AC63" s="6">
        <v>46130</v>
      </c>
      <c r="AD63" s="6">
        <v>46291</v>
      </c>
      <c r="AE63" s="6">
        <v>46514</v>
      </c>
      <c r="AF63" s="6">
        <v>47235</v>
      </c>
      <c r="AG63" s="6">
        <v>48467</v>
      </c>
      <c r="AH63" s="6">
        <v>50419</v>
      </c>
      <c r="AI63" s="6">
        <v>51933</v>
      </c>
      <c r="AJ63" s="6">
        <v>51162</v>
      </c>
      <c r="AK63" s="6">
        <v>53364</v>
      </c>
      <c r="AL63" s="6">
        <v>53735</v>
      </c>
      <c r="AM63" s="6">
        <v>53419</v>
      </c>
      <c r="AN63" s="6">
        <v>56392</v>
      </c>
      <c r="AO63" s="6">
        <v>60102</v>
      </c>
      <c r="AP63" s="6">
        <v>62003</v>
      </c>
      <c r="AQ63" s="6">
        <v>63029</v>
      </c>
      <c r="AR63" s="6">
        <v>63136</v>
      </c>
      <c r="AS63" s="6">
        <v>64384</v>
      </c>
      <c r="AT63" s="6">
        <v>62739</v>
      </c>
      <c r="AU63" s="6">
        <v>64748</v>
      </c>
      <c r="AV63" s="6">
        <v>65525</v>
      </c>
      <c r="AW63" s="6">
        <v>66744</v>
      </c>
      <c r="AX63" s="6">
        <v>65968</v>
      </c>
      <c r="AY63" s="6">
        <v>66293</v>
      </c>
      <c r="AZ63" s="6">
        <v>68136</v>
      </c>
      <c r="BA63" s="6">
        <v>2.7E-2</v>
      </c>
      <c r="BB63" s="6">
        <v>0.751</v>
      </c>
    </row>
    <row r="64" spans="1:58" x14ac:dyDescent="0.25">
      <c r="A64" s="6" t="s">
        <v>65</v>
      </c>
      <c r="B64" s="6">
        <v>13922</v>
      </c>
      <c r="C64" s="6">
        <v>15381</v>
      </c>
      <c r="D64" s="6">
        <v>16381</v>
      </c>
      <c r="E64" s="6">
        <v>18250</v>
      </c>
      <c r="F64" s="6">
        <v>20243</v>
      </c>
      <c r="G64" s="6">
        <v>22762</v>
      </c>
      <c r="H64" s="6">
        <v>24702</v>
      </c>
      <c r="I64" s="6">
        <v>26393</v>
      </c>
      <c r="J64" s="6">
        <v>29932</v>
      </c>
      <c r="K64" s="6">
        <v>29667</v>
      </c>
      <c r="L64" s="6">
        <v>26181</v>
      </c>
      <c r="M64" s="6">
        <v>29590</v>
      </c>
      <c r="N64" s="6">
        <v>29983</v>
      </c>
      <c r="O64" s="6">
        <v>28677</v>
      </c>
      <c r="P64" s="6">
        <v>30011</v>
      </c>
      <c r="Q64" s="6">
        <v>26028</v>
      </c>
      <c r="R64" s="6">
        <v>21895</v>
      </c>
      <c r="S64" s="6">
        <v>18756</v>
      </c>
      <c r="T64" s="6">
        <v>16943</v>
      </c>
      <c r="U64" s="6">
        <v>16535</v>
      </c>
      <c r="V64" s="6">
        <v>15871</v>
      </c>
      <c r="W64" s="6">
        <v>18517</v>
      </c>
      <c r="X64" s="6">
        <v>18351</v>
      </c>
      <c r="Y64" s="6">
        <v>20678</v>
      </c>
      <c r="Z64" s="6">
        <v>22180</v>
      </c>
      <c r="AA64" s="6">
        <v>23857</v>
      </c>
      <c r="AB64" s="6">
        <v>23904</v>
      </c>
      <c r="AC64" s="6">
        <v>25428</v>
      </c>
      <c r="AD64" s="6">
        <v>26181</v>
      </c>
      <c r="AE64" s="6">
        <v>26780</v>
      </c>
      <c r="AF64" s="6">
        <v>27109</v>
      </c>
      <c r="AG64" s="6">
        <v>28028</v>
      </c>
      <c r="AH64" s="6">
        <v>29506</v>
      </c>
      <c r="AI64" s="6">
        <v>30748</v>
      </c>
      <c r="AJ64" s="6">
        <v>29665</v>
      </c>
      <c r="AK64" s="6">
        <v>31118</v>
      </c>
      <c r="AL64" s="6">
        <v>30697</v>
      </c>
      <c r="AM64" s="6">
        <v>29282</v>
      </c>
      <c r="AN64" s="6">
        <v>31291</v>
      </c>
      <c r="AO64" s="6">
        <v>34023</v>
      </c>
      <c r="AP64" s="6">
        <v>35104</v>
      </c>
      <c r="AQ64" s="6">
        <v>35570</v>
      </c>
      <c r="AR64" s="6">
        <v>35241</v>
      </c>
      <c r="AS64" s="6">
        <v>36269</v>
      </c>
      <c r="AT64" s="6">
        <v>33998</v>
      </c>
      <c r="AU64" s="6">
        <v>35149</v>
      </c>
      <c r="AV64" s="6">
        <v>36061</v>
      </c>
      <c r="AW64" s="6">
        <v>37536</v>
      </c>
      <c r="AX64" s="6">
        <v>36621</v>
      </c>
      <c r="AY64" s="6">
        <v>36652</v>
      </c>
      <c r="AZ64" s="6">
        <v>38226</v>
      </c>
      <c r="BA64" s="6">
        <v>4.2000000000000003E-2</v>
      </c>
      <c r="BB64" s="6">
        <v>0.41399999999999998</v>
      </c>
    </row>
    <row r="65" spans="1:54" x14ac:dyDescent="0.25">
      <c r="A65" s="6" t="s">
        <v>66</v>
      </c>
      <c r="B65" s="6">
        <v>17877</v>
      </c>
      <c r="C65" s="6">
        <v>19182</v>
      </c>
      <c r="D65" s="6">
        <v>20732</v>
      </c>
      <c r="E65" s="6">
        <v>22180</v>
      </c>
      <c r="F65" s="6">
        <v>23384</v>
      </c>
      <c r="G65" s="6">
        <v>25294</v>
      </c>
      <c r="H65" s="6">
        <v>26137</v>
      </c>
      <c r="I65" s="6">
        <v>27269</v>
      </c>
      <c r="J65" s="6">
        <v>28527</v>
      </c>
      <c r="K65" s="6">
        <v>28946</v>
      </c>
      <c r="L65" s="6">
        <v>29641</v>
      </c>
      <c r="M65" s="6">
        <v>30820</v>
      </c>
      <c r="N65" s="6">
        <v>32733</v>
      </c>
      <c r="O65" s="6">
        <v>34661</v>
      </c>
      <c r="P65" s="6">
        <v>36050</v>
      </c>
      <c r="Q65" s="6">
        <v>36930</v>
      </c>
      <c r="R65" s="6">
        <v>37651</v>
      </c>
      <c r="S65" s="6">
        <v>38556</v>
      </c>
      <c r="T65" s="6">
        <v>39672</v>
      </c>
      <c r="U65" s="6">
        <v>41155</v>
      </c>
      <c r="V65" s="6">
        <v>41584</v>
      </c>
      <c r="W65" s="6">
        <v>41914</v>
      </c>
      <c r="X65" s="6">
        <v>42389</v>
      </c>
      <c r="Y65" s="6">
        <v>42428</v>
      </c>
      <c r="Z65" s="6">
        <v>41818</v>
      </c>
      <c r="AA65" s="6">
        <v>41529</v>
      </c>
      <c r="AB65" s="6">
        <v>41301</v>
      </c>
      <c r="AC65" s="6">
        <v>40291</v>
      </c>
      <c r="AD65" s="6">
        <v>39804</v>
      </c>
      <c r="AE65" s="6">
        <v>40297</v>
      </c>
      <c r="AF65" s="6">
        <v>40886</v>
      </c>
      <c r="AG65" s="6">
        <v>41819</v>
      </c>
      <c r="AH65" s="6">
        <v>42597</v>
      </c>
      <c r="AI65" s="6">
        <v>42702</v>
      </c>
      <c r="AJ65" s="6">
        <v>42626</v>
      </c>
      <c r="AK65" s="6">
        <v>43804</v>
      </c>
      <c r="AL65" s="6">
        <v>44465</v>
      </c>
      <c r="AM65" s="6">
        <v>45640</v>
      </c>
      <c r="AN65" s="6">
        <v>46314</v>
      </c>
      <c r="AO65" s="6">
        <v>46893</v>
      </c>
      <c r="AP65" s="6">
        <v>46792</v>
      </c>
      <c r="AQ65" s="6">
        <v>46918</v>
      </c>
      <c r="AR65" s="6">
        <v>47036</v>
      </c>
      <c r="AS65" s="6">
        <v>46549</v>
      </c>
      <c r="AT65" s="6">
        <v>47184</v>
      </c>
      <c r="AU65" s="6">
        <v>48134</v>
      </c>
      <c r="AV65" s="6">
        <v>48035</v>
      </c>
      <c r="AW65" s="6">
        <v>48682</v>
      </c>
      <c r="AX65" s="6">
        <v>49970</v>
      </c>
      <c r="AY65" s="6">
        <v>52182</v>
      </c>
      <c r="AZ65" s="6">
        <v>53445</v>
      </c>
      <c r="BA65" s="6">
        <v>2.4E-2</v>
      </c>
      <c r="BB65" s="6">
        <v>0.58599999999999997</v>
      </c>
    </row>
    <row r="66" spans="1:54" x14ac:dyDescent="0.25">
      <c r="A66" s="6" t="s">
        <v>67</v>
      </c>
      <c r="B66" s="6">
        <v>699</v>
      </c>
      <c r="C66" s="6">
        <v>697</v>
      </c>
      <c r="D66" s="6">
        <v>705</v>
      </c>
      <c r="E66" s="6">
        <v>702</v>
      </c>
      <c r="F66" s="6">
        <v>698</v>
      </c>
      <c r="G66" s="6">
        <v>694</v>
      </c>
      <c r="H66" s="6">
        <v>677</v>
      </c>
      <c r="I66" s="6">
        <v>668</v>
      </c>
      <c r="J66" s="6">
        <v>674</v>
      </c>
      <c r="K66" s="6">
        <v>686</v>
      </c>
      <c r="L66" s="6">
        <v>714</v>
      </c>
      <c r="M66" s="6">
        <v>929</v>
      </c>
      <c r="N66" s="6">
        <v>1463</v>
      </c>
      <c r="O66" s="6">
        <v>1774</v>
      </c>
      <c r="P66" s="6">
        <v>2248</v>
      </c>
      <c r="Q66" s="6">
        <v>2285</v>
      </c>
      <c r="R66" s="6">
        <v>2481</v>
      </c>
      <c r="S66" s="6">
        <v>2831</v>
      </c>
      <c r="T66" s="6">
        <v>3144</v>
      </c>
      <c r="U66" s="6">
        <v>3378</v>
      </c>
      <c r="V66" s="6">
        <v>3445</v>
      </c>
      <c r="W66" s="6">
        <v>3459</v>
      </c>
      <c r="X66" s="6">
        <v>3398</v>
      </c>
      <c r="Y66" s="6">
        <v>3210</v>
      </c>
      <c r="Z66" s="6">
        <v>2725</v>
      </c>
      <c r="AA66" s="6">
        <v>2722</v>
      </c>
      <c r="AB66" s="6">
        <v>2708</v>
      </c>
      <c r="AC66" s="6">
        <v>2761</v>
      </c>
      <c r="AD66" s="6">
        <v>2894</v>
      </c>
      <c r="AE66" s="6">
        <v>3493</v>
      </c>
      <c r="AF66" s="6">
        <v>3551</v>
      </c>
      <c r="AG66" s="6">
        <v>3531</v>
      </c>
      <c r="AH66" s="6">
        <v>3509</v>
      </c>
      <c r="AI66" s="6">
        <v>3606</v>
      </c>
      <c r="AJ66" s="6">
        <v>3735</v>
      </c>
      <c r="AK66" s="6">
        <v>3564</v>
      </c>
      <c r="AL66" s="6">
        <v>3347</v>
      </c>
      <c r="AM66" s="6">
        <v>3400</v>
      </c>
      <c r="AN66" s="6">
        <v>3185</v>
      </c>
      <c r="AO66" s="6">
        <v>2955</v>
      </c>
      <c r="AP66" s="6">
        <v>2711</v>
      </c>
      <c r="AQ66" s="6">
        <v>2471</v>
      </c>
      <c r="AR66" s="6">
        <v>2425</v>
      </c>
      <c r="AS66" s="6">
        <v>2264</v>
      </c>
      <c r="AT66" s="6">
        <v>2127</v>
      </c>
      <c r="AU66" s="6">
        <v>1987</v>
      </c>
      <c r="AV66" s="6">
        <v>1724</v>
      </c>
      <c r="AW66" s="6">
        <v>1528</v>
      </c>
      <c r="AX66" s="6">
        <v>1436</v>
      </c>
      <c r="AY66" s="6">
        <v>1414</v>
      </c>
      <c r="AZ66" s="6">
        <v>1507</v>
      </c>
      <c r="BA66" s="6">
        <v>6.6000000000000003E-2</v>
      </c>
      <c r="BB66" s="6">
        <v>1.6E-2</v>
      </c>
    </row>
    <row r="67" spans="1:54" x14ac:dyDescent="0.25">
      <c r="A67" s="6" t="s">
        <v>68</v>
      </c>
      <c r="B67" s="6" t="s">
        <v>155</v>
      </c>
      <c r="C67" s="6" t="s">
        <v>155</v>
      </c>
      <c r="D67" s="6" t="s">
        <v>155</v>
      </c>
      <c r="E67" s="6" t="s">
        <v>155</v>
      </c>
      <c r="F67" s="6" t="s">
        <v>155</v>
      </c>
      <c r="G67" s="6" t="s">
        <v>155</v>
      </c>
      <c r="H67" s="6" t="s">
        <v>155</v>
      </c>
      <c r="I67" s="6" t="s">
        <v>155</v>
      </c>
      <c r="J67" s="6" t="s">
        <v>155</v>
      </c>
      <c r="K67" s="6" t="s">
        <v>155</v>
      </c>
      <c r="L67" s="6" t="s">
        <v>155</v>
      </c>
      <c r="M67" s="6" t="s">
        <v>155</v>
      </c>
      <c r="N67" s="6" t="s">
        <v>155</v>
      </c>
      <c r="O67" s="6" t="s">
        <v>155</v>
      </c>
      <c r="P67" s="6" t="s">
        <v>155</v>
      </c>
      <c r="Q67" s="6" t="s">
        <v>155</v>
      </c>
      <c r="R67" s="6" t="s">
        <v>155</v>
      </c>
      <c r="S67" s="6" t="s">
        <v>155</v>
      </c>
      <c r="T67" s="6" t="s">
        <v>155</v>
      </c>
      <c r="U67" s="6" t="s">
        <v>155</v>
      </c>
      <c r="V67" s="6">
        <v>12007</v>
      </c>
      <c r="W67" s="6">
        <v>12399</v>
      </c>
      <c r="X67" s="6">
        <v>12604</v>
      </c>
      <c r="Y67" s="6">
        <v>12545</v>
      </c>
      <c r="Z67" s="6">
        <v>12250</v>
      </c>
      <c r="AA67" s="6">
        <v>11519</v>
      </c>
      <c r="AB67" s="6">
        <v>10426</v>
      </c>
      <c r="AC67" s="6">
        <v>9105</v>
      </c>
      <c r="AD67" s="6">
        <v>8155</v>
      </c>
      <c r="AE67" s="6">
        <v>7355</v>
      </c>
      <c r="AF67" s="6">
        <v>7258</v>
      </c>
      <c r="AG67" s="6">
        <v>7132</v>
      </c>
      <c r="AH67" s="6">
        <v>7332</v>
      </c>
      <c r="AI67" s="6">
        <v>7346</v>
      </c>
      <c r="AJ67" s="6">
        <v>7511</v>
      </c>
      <c r="AK67" s="6">
        <v>8020</v>
      </c>
      <c r="AL67" s="6">
        <v>8675</v>
      </c>
      <c r="AM67" s="6">
        <v>9523</v>
      </c>
      <c r="AN67" s="6">
        <v>10486</v>
      </c>
      <c r="AO67" s="6">
        <v>11369</v>
      </c>
      <c r="AP67" s="6">
        <v>11793</v>
      </c>
      <c r="AQ67" s="6">
        <v>12278</v>
      </c>
      <c r="AR67" s="6">
        <v>12758</v>
      </c>
      <c r="AS67" s="6">
        <v>12780</v>
      </c>
      <c r="AT67" s="6">
        <v>13213</v>
      </c>
      <c r="AU67" s="6">
        <v>13494</v>
      </c>
      <c r="AV67" s="6">
        <v>13543</v>
      </c>
      <c r="AW67" s="6">
        <v>13592</v>
      </c>
      <c r="AX67" s="6">
        <v>13799</v>
      </c>
      <c r="AY67" s="6">
        <v>13807</v>
      </c>
      <c r="AZ67" s="6">
        <v>13914</v>
      </c>
      <c r="BA67" s="6">
        <v>7.0000000000000001E-3</v>
      </c>
      <c r="BB67" s="6">
        <v>0.156</v>
      </c>
    </row>
    <row r="69" spans="1:54" x14ac:dyDescent="0.25">
      <c r="A69" s="6" t="s">
        <v>69</v>
      </c>
    </row>
    <row r="70" spans="1:54" x14ac:dyDescent="0.25">
      <c r="A70" s="6" t="s">
        <v>70</v>
      </c>
    </row>
    <row r="71" spans="1:54" x14ac:dyDescent="0.25">
      <c r="A71" s="6" t="s">
        <v>71</v>
      </c>
    </row>
    <row r="72" spans="1:54" x14ac:dyDescent="0.25">
      <c r="A72" s="6" t="s">
        <v>72</v>
      </c>
    </row>
    <row r="73" spans="1:54" x14ac:dyDescent="0.25">
      <c r="A73" s="6" t="s">
        <v>73</v>
      </c>
    </row>
    <row r="74" spans="1:54" x14ac:dyDescent="0.25">
      <c r="A74" s="6" t="s">
        <v>74</v>
      </c>
    </row>
    <row r="75" spans="1:54" x14ac:dyDescent="0.25">
      <c r="A75" s="6" t="s">
        <v>75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OPEC生産_改の改</vt:lpstr>
      <vt:lpstr>OPEC生産_改</vt:lpstr>
      <vt:lpstr>OPEC生産</vt:lpstr>
      <vt:lpstr>世界生産2015</vt:lpstr>
      <vt:lpstr>世界生産2008</vt:lpstr>
      <vt:lpstr>生産量基データ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2017-03-15T09:40:58Z</dcterms:modified>
</cp:coreProperties>
</file>