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test\動向data\"/>
    </mc:Choice>
  </mc:AlternateContent>
  <xr:revisionPtr revIDLastSave="0" documentId="13_ncr:1_{0A0FA01F-7EAD-48BC-84CB-588E61672338}" xr6:coauthVersionLast="47" xr6:coauthVersionMax="47" xr10:uidLastSave="{00000000-0000-0000-0000-000000000000}"/>
  <bookViews>
    <workbookView xWindow="2160" yWindow="2190" windowWidth="26640" windowHeight="15315" firstSheet="2" xr2:uid="{00000000-000D-0000-FFFF-FFFF00000000}"/>
  </bookViews>
  <sheets>
    <sheet name="Sheet1" sheetId="1" state="hidden" r:id="rId1"/>
    <sheet name="Sheet2" sheetId="2" state="hidden" r:id="rId2"/>
    <sheet name="データ" sheetId="14" r:id="rId3"/>
    <sheet name="中国・台湾" sheetId="5" state="hidden" r:id="rId4"/>
    <sheet name="Sheet4" sheetId="8" state="hidden" r:id="rId5"/>
    <sheet name="2019ドイツなぜ料金下がったか問題" sheetId="3" state="hidden" r:id="rId6"/>
    <sheet name="2020データ" sheetId="6" state="hidden" r:id="rId7"/>
    <sheet name="Sheet3" sheetId="7" state="hidden" r:id="rId8"/>
  </sheets>
  <externalReferences>
    <externalReference r:id="rId9"/>
  </externalReferences>
  <definedNames>
    <definedName name="_xlnm._FilterDatabase" localSheetId="7" hidden="1">Sheet3!$E$3:$N$3</definedName>
    <definedName name="_xlnm._FilterDatabase" localSheetId="4" hidden="1">Sheet4!$E$3:$F$3</definedName>
    <definedName name="_xlnm.Print_Area" localSheetId="7">Sheet3!$D$20:$O$45</definedName>
    <definedName name="_xlnm.Print_Area" localSheetId="2">データ!$C$2:$P$15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5" l="1"/>
  <c r="F58" i="5" s="1"/>
  <c r="E57" i="5"/>
  <c r="F57" i="5" s="1"/>
  <c r="E56" i="5"/>
  <c r="F56" i="5" s="1"/>
  <c r="E55" i="5"/>
  <c r="F55" i="5" s="1"/>
  <c r="E54" i="5"/>
  <c r="F54" i="5" s="1"/>
  <c r="E53" i="5"/>
  <c r="F53" i="5" s="1"/>
  <c r="E52" i="5"/>
  <c r="F52" i="5" s="1"/>
  <c r="F51" i="5"/>
  <c r="E51" i="5"/>
  <c r="E50" i="5"/>
  <c r="F50" i="5" s="1"/>
  <c r="E49" i="5"/>
  <c r="F49" i="5" s="1"/>
  <c r="E48" i="5"/>
  <c r="F48" i="5" s="1"/>
  <c r="E47" i="5"/>
  <c r="F47" i="5" s="1"/>
  <c r="E43" i="5"/>
  <c r="F43" i="5" s="1"/>
  <c r="F42" i="5"/>
  <c r="E42" i="5"/>
  <c r="E41" i="5"/>
  <c r="F41" i="5" s="1"/>
  <c r="E40" i="5"/>
  <c r="F40" i="5" s="1"/>
  <c r="E39" i="5"/>
  <c r="F39" i="5" s="1"/>
  <c r="F38" i="5"/>
  <c r="E38" i="5"/>
  <c r="E37" i="5"/>
  <c r="F37" i="5" s="1"/>
  <c r="F36" i="5"/>
  <c r="E36" i="5"/>
  <c r="E35" i="5"/>
  <c r="F35" i="5" s="1"/>
  <c r="E34" i="5"/>
  <c r="F34" i="5" s="1"/>
  <c r="E33" i="5"/>
  <c r="F33" i="5" s="1"/>
  <c r="F32" i="5"/>
  <c r="E32" i="5"/>
  <c r="AB56" i="2"/>
  <c r="AB49" i="2"/>
  <c r="AB46" i="2"/>
  <c r="AB43" i="2"/>
  <c r="AB42" i="2"/>
  <c r="AB12" i="2"/>
  <c r="P97" i="6"/>
  <c r="O97" i="6"/>
  <c r="P96" i="6"/>
  <c r="O96" i="6"/>
  <c r="P95" i="6"/>
  <c r="O95" i="6"/>
  <c r="P94" i="6"/>
  <c r="O94" i="6"/>
  <c r="P93" i="6"/>
  <c r="O93" i="6"/>
  <c r="P92" i="6"/>
  <c r="O92" i="6"/>
  <c r="P91" i="6"/>
  <c r="O91" i="6"/>
  <c r="P90" i="6"/>
  <c r="O90" i="6"/>
  <c r="P89" i="6"/>
  <c r="O89" i="6"/>
  <c r="Q84" i="6"/>
  <c r="Q83" i="6"/>
  <c r="Q82" i="6"/>
  <c r="Q81" i="6"/>
  <c r="Q80" i="6"/>
  <c r="Q79" i="6"/>
  <c r="Q78" i="6"/>
  <c r="Q77" i="6"/>
  <c r="Q76" i="6"/>
  <c r="L84" i="6"/>
  <c r="L83" i="6"/>
  <c r="L82" i="6"/>
  <c r="L81" i="6"/>
  <c r="L80" i="6"/>
  <c r="L79" i="6"/>
  <c r="L78" i="6"/>
  <c r="L77" i="6"/>
  <c r="L76" i="6"/>
  <c r="G84" i="6"/>
  <c r="G83" i="6"/>
  <c r="G82" i="6"/>
  <c r="G81" i="6"/>
  <c r="G80" i="6"/>
  <c r="G79" i="6"/>
  <c r="G78" i="6"/>
  <c r="G77" i="6"/>
  <c r="G76" i="6"/>
  <c r="AB11" i="2"/>
  <c r="AB48" i="2" s="1"/>
  <c r="AB13" i="2"/>
  <c r="AB45" i="2" s="1"/>
  <c r="AB14" i="2"/>
  <c r="AB15" i="2"/>
  <c r="AB50" i="2" s="1"/>
  <c r="AB16" i="2"/>
  <c r="AB47" i="2" s="1"/>
  <c r="AB17" i="2"/>
  <c r="AB18" i="2"/>
  <c r="AB44" i="2" s="1"/>
  <c r="AB19" i="2"/>
  <c r="AB23" i="2"/>
  <c r="AB24" i="2"/>
  <c r="AB55" i="2" s="1"/>
  <c r="AB25" i="2"/>
  <c r="AB58" i="2" s="1"/>
  <c r="AB26" i="2"/>
  <c r="AB27" i="2"/>
  <c r="AB63" i="2" s="1"/>
  <c r="AB28" i="2"/>
  <c r="AB60" i="2" s="1"/>
  <c r="AB29" i="2"/>
  <c r="AB62" i="2" s="1"/>
  <c r="AB30" i="2"/>
  <c r="AB57" i="2" s="1"/>
  <c r="AB31" i="2"/>
  <c r="AB59" i="2"/>
  <c r="AB61" i="2"/>
  <c r="O55" i="6"/>
  <c r="P55" i="6"/>
  <c r="O56" i="6"/>
  <c r="P56" i="6"/>
  <c r="O57" i="6"/>
  <c r="P57" i="6"/>
  <c r="O58" i="6"/>
  <c r="P58" i="6"/>
  <c r="O59" i="6"/>
  <c r="P59" i="6"/>
  <c r="O60" i="6"/>
  <c r="P60" i="6"/>
  <c r="O61" i="6"/>
  <c r="P61" i="6"/>
  <c r="O62" i="6"/>
  <c r="P62" i="6"/>
  <c r="O64" i="6"/>
  <c r="P64" i="6"/>
  <c r="O65" i="6"/>
  <c r="P65" i="6"/>
  <c r="O66" i="6"/>
  <c r="P66" i="6"/>
  <c r="O67" i="6"/>
  <c r="P67" i="6"/>
  <c r="O68" i="6"/>
  <c r="P68" i="6"/>
  <c r="O69" i="6"/>
  <c r="P69" i="6"/>
  <c r="O70" i="6"/>
  <c r="P70" i="6"/>
  <c r="O71" i="6"/>
  <c r="P71" i="6"/>
  <c r="O72" i="6"/>
  <c r="P72" i="6"/>
  <c r="P54" i="6"/>
  <c r="O54" i="6"/>
  <c r="Q51" i="6"/>
  <c r="Q50" i="6"/>
  <c r="Q49" i="6"/>
  <c r="Q48" i="6"/>
  <c r="Q47" i="6"/>
  <c r="Q46" i="6"/>
  <c r="Q45" i="6"/>
  <c r="Q44" i="6"/>
  <c r="Q43" i="6"/>
  <c r="Q37" i="6"/>
  <c r="Q36" i="6"/>
  <c r="Q35" i="6"/>
  <c r="Q34" i="6"/>
  <c r="Q33" i="6"/>
  <c r="Q32" i="6"/>
  <c r="Q31" i="6"/>
  <c r="Q30" i="6"/>
  <c r="Q29" i="6"/>
  <c r="G51" i="6"/>
  <c r="G50" i="6"/>
  <c r="G49" i="6"/>
  <c r="G48" i="6"/>
  <c r="G47" i="6"/>
  <c r="G46" i="6"/>
  <c r="G45" i="6"/>
  <c r="G44" i="6"/>
  <c r="G43" i="6"/>
  <c r="L51" i="6"/>
  <c r="L50" i="6"/>
  <c r="L49" i="6"/>
  <c r="L48" i="6"/>
  <c r="L47" i="6"/>
  <c r="L46" i="6"/>
  <c r="L45" i="6"/>
  <c r="L44" i="6"/>
  <c r="L43" i="6"/>
  <c r="L37" i="6"/>
  <c r="L36" i="6"/>
  <c r="L35" i="6"/>
  <c r="L34" i="6"/>
  <c r="L33" i="6"/>
  <c r="L32" i="6"/>
  <c r="L31" i="6"/>
  <c r="L30" i="6"/>
  <c r="L29" i="6"/>
  <c r="G30" i="6"/>
  <c r="G31" i="6"/>
  <c r="G32" i="6"/>
  <c r="G33" i="6"/>
  <c r="G34" i="6"/>
  <c r="G35" i="6"/>
  <c r="G36" i="6"/>
  <c r="G37" i="6"/>
  <c r="G29" i="6"/>
  <c r="AK54" i="2" l="1"/>
  <c r="K16" i="5" l="1"/>
  <c r="L16" i="5" s="1"/>
  <c r="M16" i="5" s="1"/>
  <c r="K17" i="5"/>
  <c r="L17" i="5" s="1"/>
  <c r="M17" i="5" s="1"/>
  <c r="K18" i="5"/>
  <c r="L18" i="5" s="1"/>
  <c r="M18" i="5" s="1"/>
  <c r="K19" i="5"/>
  <c r="L19" i="5" s="1"/>
  <c r="M19" i="5" s="1"/>
  <c r="K20" i="5"/>
  <c r="L20" i="5" s="1"/>
  <c r="M20" i="5" s="1"/>
  <c r="K15" i="5"/>
  <c r="L15" i="5" s="1"/>
  <c r="M15" i="5" s="1"/>
  <c r="H15" i="5"/>
  <c r="AA14" i="2" l="1"/>
  <c r="AA46" i="2" s="1"/>
  <c r="AA27" i="2"/>
  <c r="AA30" i="2"/>
  <c r="R24" i="2"/>
  <c r="S24" i="2"/>
  <c r="T24" i="2"/>
  <c r="U24" i="2"/>
  <c r="V24" i="2"/>
  <c r="W24" i="2"/>
  <c r="X24" i="2"/>
  <c r="Y24" i="2"/>
  <c r="Z24" i="2"/>
  <c r="AA24" i="2"/>
  <c r="R25" i="2"/>
  <c r="S25" i="2"/>
  <c r="T25" i="2"/>
  <c r="U25" i="2"/>
  <c r="V25" i="2"/>
  <c r="W25" i="2"/>
  <c r="X25" i="2"/>
  <c r="Y25" i="2"/>
  <c r="Z25" i="2"/>
  <c r="AA25" i="2"/>
  <c r="R26" i="2"/>
  <c r="S26" i="2"/>
  <c r="T26" i="2"/>
  <c r="U26" i="2"/>
  <c r="V26" i="2"/>
  <c r="W26" i="2"/>
  <c r="X26" i="2"/>
  <c r="Y26" i="2"/>
  <c r="Z26" i="2"/>
  <c r="AA26" i="2"/>
  <c r="R27" i="2"/>
  <c r="S27" i="2"/>
  <c r="T27" i="2"/>
  <c r="U27" i="2"/>
  <c r="V27" i="2"/>
  <c r="W27" i="2"/>
  <c r="X27" i="2"/>
  <c r="Y27" i="2"/>
  <c r="Z27" i="2"/>
  <c r="R28" i="2"/>
  <c r="S28" i="2"/>
  <c r="T28" i="2"/>
  <c r="U28" i="2"/>
  <c r="V28" i="2"/>
  <c r="W28" i="2"/>
  <c r="X28" i="2"/>
  <c r="Y28" i="2"/>
  <c r="Z28" i="2"/>
  <c r="AA28" i="2"/>
  <c r="R29" i="2"/>
  <c r="S29" i="2"/>
  <c r="T29" i="2"/>
  <c r="U29" i="2"/>
  <c r="V29" i="2"/>
  <c r="W29" i="2"/>
  <c r="X29" i="2"/>
  <c r="Y29" i="2"/>
  <c r="Z29" i="2"/>
  <c r="AA29" i="2"/>
  <c r="R30" i="2"/>
  <c r="S30" i="2"/>
  <c r="T30" i="2"/>
  <c r="U30" i="2"/>
  <c r="V30" i="2"/>
  <c r="W30" i="2"/>
  <c r="X30" i="2"/>
  <c r="Y30" i="2"/>
  <c r="Z30" i="2"/>
  <c r="R31" i="2"/>
  <c r="S31" i="2"/>
  <c r="T31" i="2"/>
  <c r="U31" i="2"/>
  <c r="V31" i="2"/>
  <c r="W31" i="2"/>
  <c r="X31" i="2"/>
  <c r="Y31" i="2"/>
  <c r="Z31" i="2"/>
  <c r="AA31" i="2"/>
  <c r="S23" i="2"/>
  <c r="T23" i="2"/>
  <c r="U23" i="2"/>
  <c r="V23" i="2"/>
  <c r="W23" i="2"/>
  <c r="X23" i="2"/>
  <c r="Y23" i="2"/>
  <c r="Z23" i="2"/>
  <c r="AA23" i="2"/>
  <c r="R23" i="2"/>
  <c r="R12" i="2"/>
  <c r="S12" i="2"/>
  <c r="T12" i="2"/>
  <c r="U12" i="2"/>
  <c r="V12" i="2"/>
  <c r="W12" i="2"/>
  <c r="X12" i="2"/>
  <c r="Y12" i="2"/>
  <c r="Z12" i="2"/>
  <c r="AA12" i="2"/>
  <c r="AA42" i="2" s="1"/>
  <c r="R13" i="2"/>
  <c r="S13" i="2"/>
  <c r="T13" i="2"/>
  <c r="U13" i="2"/>
  <c r="V13" i="2"/>
  <c r="W13" i="2"/>
  <c r="X13" i="2"/>
  <c r="Y13" i="2"/>
  <c r="Z13" i="2"/>
  <c r="AA13" i="2"/>
  <c r="R14" i="2"/>
  <c r="S14" i="2"/>
  <c r="T14" i="2"/>
  <c r="U14" i="2"/>
  <c r="V14" i="2"/>
  <c r="W14" i="2"/>
  <c r="X14" i="2"/>
  <c r="Y14" i="2"/>
  <c r="Z14" i="2"/>
  <c r="R15" i="2"/>
  <c r="S15" i="2"/>
  <c r="T15" i="2"/>
  <c r="U15" i="2"/>
  <c r="V15" i="2"/>
  <c r="W15" i="2"/>
  <c r="X15" i="2"/>
  <c r="Y15" i="2"/>
  <c r="Z15" i="2"/>
  <c r="AA15" i="2"/>
  <c r="R16" i="2"/>
  <c r="S16" i="2"/>
  <c r="T16" i="2"/>
  <c r="U16" i="2"/>
  <c r="V16" i="2"/>
  <c r="W16" i="2"/>
  <c r="X16" i="2"/>
  <c r="Y16" i="2"/>
  <c r="Z16" i="2"/>
  <c r="AA16" i="2"/>
  <c r="R17" i="2"/>
  <c r="S17" i="2"/>
  <c r="T17" i="2"/>
  <c r="U17" i="2"/>
  <c r="V17" i="2"/>
  <c r="W17" i="2"/>
  <c r="X17" i="2"/>
  <c r="Y17" i="2"/>
  <c r="Z17" i="2"/>
  <c r="AA17" i="2"/>
  <c r="R18" i="2"/>
  <c r="S18" i="2"/>
  <c r="T18" i="2"/>
  <c r="U18" i="2"/>
  <c r="V18" i="2"/>
  <c r="W18" i="2"/>
  <c r="X18" i="2"/>
  <c r="Y18" i="2"/>
  <c r="Z18" i="2"/>
  <c r="AA18" i="2"/>
  <c r="R19" i="2"/>
  <c r="S19" i="2"/>
  <c r="T19" i="2"/>
  <c r="U19" i="2"/>
  <c r="V19" i="2"/>
  <c r="W19" i="2"/>
  <c r="X19" i="2"/>
  <c r="Y19" i="2"/>
  <c r="Z19" i="2"/>
  <c r="AA19" i="2"/>
  <c r="S11" i="2"/>
  <c r="T11" i="2"/>
  <c r="U11" i="2"/>
  <c r="V11" i="2"/>
  <c r="W11" i="2"/>
  <c r="X11" i="2"/>
  <c r="Y11" i="2"/>
  <c r="Z11" i="2"/>
  <c r="AA11" i="2"/>
  <c r="R11" i="2"/>
  <c r="AA61" i="2" l="1"/>
  <c r="AA55" i="2"/>
  <c r="AA58" i="2"/>
  <c r="AA59" i="2"/>
  <c r="AA63" i="2"/>
  <c r="AA60" i="2"/>
  <c r="AA62" i="2"/>
  <c r="AA57" i="2"/>
  <c r="AA56" i="2"/>
  <c r="AA48" i="2"/>
  <c r="AA45" i="2"/>
  <c r="AA50" i="2"/>
  <c r="AA47" i="2"/>
  <c r="AA49" i="2"/>
  <c r="AA44" i="2"/>
  <c r="AA43" i="2"/>
  <c r="C97" i="2" l="1"/>
  <c r="D97" i="2"/>
  <c r="E97" i="2"/>
  <c r="F97" i="2"/>
  <c r="G97" i="2"/>
  <c r="H97" i="2"/>
  <c r="I97" i="2"/>
  <c r="J97" i="2"/>
  <c r="K97" i="2"/>
  <c r="C98" i="2"/>
  <c r="D98" i="2"/>
  <c r="E98" i="2"/>
  <c r="F98" i="2"/>
  <c r="G98" i="2"/>
  <c r="H98" i="2"/>
  <c r="I98" i="2"/>
  <c r="J98" i="2"/>
  <c r="K98" i="2"/>
  <c r="C99" i="2"/>
  <c r="D99" i="2"/>
  <c r="E99" i="2"/>
  <c r="F99" i="2"/>
  <c r="G99" i="2"/>
  <c r="H99" i="2"/>
  <c r="I99" i="2"/>
  <c r="J99" i="2"/>
  <c r="K99" i="2"/>
  <c r="C100" i="2"/>
  <c r="D100" i="2"/>
  <c r="E100" i="2"/>
  <c r="F100" i="2"/>
  <c r="G100" i="2"/>
  <c r="H100" i="2"/>
  <c r="I100" i="2"/>
  <c r="J100" i="2"/>
  <c r="K100" i="2"/>
  <c r="C101" i="2"/>
  <c r="D101" i="2"/>
  <c r="E101" i="2"/>
  <c r="F101" i="2"/>
  <c r="G101" i="2"/>
  <c r="H101" i="2"/>
  <c r="I101" i="2"/>
  <c r="J101" i="2"/>
  <c r="K101" i="2"/>
  <c r="C102" i="2"/>
  <c r="D102" i="2"/>
  <c r="E102" i="2"/>
  <c r="F102" i="2"/>
  <c r="G102" i="2"/>
  <c r="H102" i="2"/>
  <c r="I102" i="2"/>
  <c r="J102" i="2"/>
  <c r="K102" i="2"/>
  <c r="B102" i="2"/>
  <c r="B101" i="2"/>
  <c r="B100" i="2"/>
  <c r="B99" i="2"/>
  <c r="B98" i="2"/>
  <c r="B97" i="2"/>
  <c r="C89" i="2"/>
  <c r="D89" i="2"/>
  <c r="E89" i="2"/>
  <c r="F89" i="2"/>
  <c r="G89" i="2"/>
  <c r="H89" i="2"/>
  <c r="I89" i="2"/>
  <c r="J89" i="2"/>
  <c r="K89" i="2"/>
  <c r="C90" i="2"/>
  <c r="D90" i="2"/>
  <c r="E90" i="2"/>
  <c r="F90" i="2"/>
  <c r="G90" i="2"/>
  <c r="H90" i="2"/>
  <c r="I90" i="2"/>
  <c r="J90" i="2"/>
  <c r="K90" i="2"/>
  <c r="C91" i="2"/>
  <c r="D91" i="2"/>
  <c r="E91" i="2"/>
  <c r="F91" i="2"/>
  <c r="G91" i="2"/>
  <c r="H91" i="2"/>
  <c r="I91" i="2"/>
  <c r="J91" i="2"/>
  <c r="K91" i="2"/>
  <c r="C92" i="2"/>
  <c r="D92" i="2"/>
  <c r="E92" i="2"/>
  <c r="F92" i="2"/>
  <c r="G92" i="2"/>
  <c r="H92" i="2"/>
  <c r="I92" i="2"/>
  <c r="J92" i="2"/>
  <c r="K92" i="2"/>
  <c r="C93" i="2"/>
  <c r="D93" i="2"/>
  <c r="E93" i="2"/>
  <c r="F93" i="2"/>
  <c r="G93" i="2"/>
  <c r="H93" i="2"/>
  <c r="I93" i="2"/>
  <c r="J93" i="2"/>
  <c r="K93" i="2"/>
  <c r="C94" i="2"/>
  <c r="D94" i="2"/>
  <c r="E94" i="2"/>
  <c r="F94" i="2"/>
  <c r="G94" i="2"/>
  <c r="H94" i="2"/>
  <c r="I94" i="2"/>
  <c r="J94" i="2"/>
  <c r="K94" i="2"/>
  <c r="B94" i="2"/>
  <c r="B93" i="2"/>
  <c r="B92" i="2"/>
  <c r="B91" i="2"/>
  <c r="B90" i="2"/>
  <c r="B89" i="2"/>
  <c r="Z61" i="2" l="1"/>
  <c r="Z55" i="2"/>
  <c r="Z58" i="2"/>
  <c r="Z59" i="2"/>
  <c r="Z57" i="2"/>
  <c r="Z56" i="2"/>
  <c r="Z47" i="2"/>
  <c r="Z44" i="2"/>
  <c r="Z43" i="2"/>
  <c r="Z48" i="2"/>
  <c r="Z42" i="2"/>
  <c r="Z45" i="2"/>
  <c r="Z46" i="2"/>
  <c r="Z63" i="2" l="1"/>
  <c r="Z60" i="2"/>
  <c r="Z62" i="2"/>
  <c r="Z50" i="2"/>
  <c r="Z49" i="2"/>
  <c r="Y56" i="2" l="1"/>
  <c r="Y58" i="2"/>
  <c r="X56" i="2"/>
  <c r="W56" i="2"/>
  <c r="V56" i="2"/>
  <c r="U56" i="2"/>
  <c r="T56" i="2"/>
  <c r="S56" i="2"/>
  <c r="R56" i="2"/>
  <c r="Q31" i="2"/>
  <c r="Q56" i="2" s="1"/>
  <c r="Y57" i="2"/>
  <c r="X57" i="2"/>
  <c r="W57" i="2"/>
  <c r="V57" i="2"/>
  <c r="U57" i="2"/>
  <c r="T57" i="2"/>
  <c r="S57" i="2"/>
  <c r="R57" i="2"/>
  <c r="Q30" i="2"/>
  <c r="Q57" i="2" s="1"/>
  <c r="Q18" i="2"/>
  <c r="Q44" i="2" s="1"/>
  <c r="Y45" i="2"/>
  <c r="X44" i="2"/>
  <c r="X43" i="2"/>
  <c r="Y43" i="2"/>
  <c r="W43" i="2"/>
  <c r="V43" i="2"/>
  <c r="U43" i="2"/>
  <c r="T43" i="2"/>
  <c r="S43" i="2"/>
  <c r="R43" i="2"/>
  <c r="Q19" i="2"/>
  <c r="Q43" i="2" s="1"/>
  <c r="Y44" i="2"/>
  <c r="W44" i="2"/>
  <c r="V44" i="2"/>
  <c r="U44" i="2"/>
  <c r="T44" i="2"/>
  <c r="S44" i="2"/>
  <c r="R44" i="2"/>
  <c r="Q15" i="2" l="1"/>
  <c r="Q14" i="2"/>
  <c r="Q13" i="2"/>
  <c r="Q45" i="2" s="1"/>
  <c r="V45" i="2"/>
  <c r="R45" i="2"/>
  <c r="X58" i="2"/>
  <c r="W58" i="2"/>
  <c r="V58" i="2"/>
  <c r="U58" i="2"/>
  <c r="T58" i="2"/>
  <c r="S58" i="2"/>
  <c r="R58" i="2"/>
  <c r="Q25" i="2"/>
  <c r="Q58" i="2" s="1"/>
  <c r="X45" i="2"/>
  <c r="W45" i="2"/>
  <c r="U45" i="2"/>
  <c r="T45" i="2"/>
  <c r="S45" i="2"/>
  <c r="R55" i="2" l="1"/>
  <c r="S55" i="2"/>
  <c r="T55" i="2"/>
  <c r="U55" i="2"/>
  <c r="V55" i="2"/>
  <c r="W55" i="2"/>
  <c r="X55" i="2"/>
  <c r="Y55" i="2"/>
  <c r="R59" i="2"/>
  <c r="S59" i="2"/>
  <c r="T59" i="2"/>
  <c r="U59" i="2"/>
  <c r="V59" i="2"/>
  <c r="W59" i="2"/>
  <c r="X59" i="2"/>
  <c r="Y59" i="2"/>
  <c r="R63" i="2"/>
  <c r="S63" i="2"/>
  <c r="T63" i="2"/>
  <c r="U63" i="2"/>
  <c r="V63" i="2"/>
  <c r="W63" i="2"/>
  <c r="X63" i="2"/>
  <c r="Y63" i="2"/>
  <c r="R60" i="2"/>
  <c r="S60" i="2"/>
  <c r="T60" i="2"/>
  <c r="U60" i="2"/>
  <c r="V60" i="2"/>
  <c r="W60" i="2"/>
  <c r="X60" i="2"/>
  <c r="Y60" i="2"/>
  <c r="R62" i="2"/>
  <c r="S62" i="2"/>
  <c r="T62" i="2"/>
  <c r="U62" i="2"/>
  <c r="V62" i="2"/>
  <c r="W62" i="2"/>
  <c r="X62" i="2"/>
  <c r="Y62" i="2"/>
  <c r="Y61" i="2"/>
  <c r="X61" i="2"/>
  <c r="W61" i="2"/>
  <c r="V61" i="2"/>
  <c r="U61" i="2"/>
  <c r="T61" i="2"/>
  <c r="S61" i="2"/>
  <c r="R61" i="2"/>
  <c r="Q24" i="2"/>
  <c r="Q55" i="2" s="1"/>
  <c r="Q26" i="2"/>
  <c r="Q59" i="2" s="1"/>
  <c r="Q27" i="2"/>
  <c r="Q63" i="2" s="1"/>
  <c r="Q28" i="2"/>
  <c r="Q60" i="2" s="1"/>
  <c r="Q29" i="2"/>
  <c r="Q62" i="2" s="1"/>
  <c r="Q23" i="2"/>
  <c r="Q61" i="2" s="1"/>
  <c r="S42" i="2"/>
  <c r="T42" i="2"/>
  <c r="U42" i="2"/>
  <c r="V42" i="2"/>
  <c r="W42" i="2"/>
  <c r="X42" i="2"/>
  <c r="Y42" i="2"/>
  <c r="S46" i="2"/>
  <c r="T46" i="2"/>
  <c r="U46" i="2"/>
  <c r="V46" i="2"/>
  <c r="W46" i="2"/>
  <c r="X46" i="2"/>
  <c r="Y46" i="2"/>
  <c r="S50" i="2"/>
  <c r="T50" i="2"/>
  <c r="U50" i="2"/>
  <c r="V50" i="2"/>
  <c r="W50" i="2"/>
  <c r="X50" i="2"/>
  <c r="Y50" i="2"/>
  <c r="S47" i="2"/>
  <c r="T47" i="2"/>
  <c r="U47" i="2"/>
  <c r="V47" i="2"/>
  <c r="W47" i="2"/>
  <c r="X47" i="2"/>
  <c r="Y47" i="2"/>
  <c r="S49" i="2"/>
  <c r="T49" i="2"/>
  <c r="U49" i="2"/>
  <c r="V49" i="2"/>
  <c r="W49" i="2"/>
  <c r="X49" i="2"/>
  <c r="Y49" i="2"/>
  <c r="S48" i="2"/>
  <c r="T48" i="2"/>
  <c r="U48" i="2"/>
  <c r="V48" i="2"/>
  <c r="W48" i="2"/>
  <c r="X48" i="2"/>
  <c r="Y48" i="2"/>
  <c r="R42" i="2"/>
  <c r="R46" i="2"/>
  <c r="R50" i="2"/>
  <c r="R47" i="2"/>
  <c r="R49" i="2"/>
  <c r="R48" i="2"/>
  <c r="Q11" i="2"/>
  <c r="Q48" i="2" s="1"/>
  <c r="Q17" i="2"/>
  <c r="Q49" i="2" s="1"/>
  <c r="Q12" i="2"/>
  <c r="Q42" i="2" s="1"/>
  <c r="Q46" i="2"/>
  <c r="Q50" i="2"/>
  <c r="Q16" i="2"/>
  <c r="Q47" i="2" s="1"/>
</calcChain>
</file>

<file path=xl/sharedStrings.xml><?xml version="1.0" encoding="utf-8"?>
<sst xmlns="http://schemas.openxmlformats.org/spreadsheetml/2006/main" count="419" uniqueCount="119">
  <si>
    <t>ユーロ/MWｈ</t>
    <phoneticPr fontId="1"/>
  </si>
  <si>
    <t>フランス</t>
    <phoneticPr fontId="1"/>
  </si>
  <si>
    <t>産業用</t>
    <rPh sb="0" eb="3">
      <t>サンギョウヨウ</t>
    </rPh>
    <phoneticPr fontId="1"/>
  </si>
  <si>
    <t>家庭用</t>
    <rPh sb="0" eb="3">
      <t>カテイヨウ</t>
    </rPh>
    <phoneticPr fontId="1"/>
  </si>
  <si>
    <t>（税抜）</t>
    <rPh sb="1" eb="3">
      <t>ゼイヌキ</t>
    </rPh>
    <phoneticPr fontId="1"/>
  </si>
  <si>
    <t>（税込）</t>
    <rPh sb="1" eb="3">
      <t>ゼイコ</t>
    </rPh>
    <phoneticPr fontId="1"/>
  </si>
  <si>
    <t>ドイツ</t>
    <phoneticPr fontId="1"/>
  </si>
  <si>
    <t>円/MWｈ</t>
    <rPh sb="0" eb="1">
      <t>エン</t>
    </rPh>
    <phoneticPr fontId="1"/>
  </si>
  <si>
    <t>日本</t>
    <rPh sb="0" eb="2">
      <t>ニホン</t>
    </rPh>
    <phoneticPr fontId="1"/>
  </si>
  <si>
    <t>ウォン/MWｈ</t>
    <phoneticPr fontId="1"/>
  </si>
  <si>
    <t>韓国</t>
    <rPh sb="0" eb="2">
      <t>カンコク</t>
    </rPh>
    <phoneticPr fontId="1"/>
  </si>
  <si>
    <t>ポンド/MWｈ</t>
    <phoneticPr fontId="1"/>
  </si>
  <si>
    <t>イギリス</t>
    <phoneticPr fontId="1"/>
  </si>
  <si>
    <t>\\kpfwi99001v\00省内共有00\DIRGROUP\資エ庁国際課(森川・内田)\03 共有：ＩＥＡ出版物（厳に省内限り）\04 Prices &amp; Taxes</t>
    <phoneticPr fontId="1"/>
  </si>
  <si>
    <t>2020年より　http://wds.iea.org/WDS/Common/Login/login.aspx　にアクセス後、経産省でログイン。ID・PWは別途保存。　ログイン後、DBから抽出する必要あり。</t>
    <rPh sb="4" eb="5">
      <t>ネン</t>
    </rPh>
    <rPh sb="60" eb="61">
      <t>ゴ</t>
    </rPh>
    <rPh sb="62" eb="65">
      <t>ケイサンショウ</t>
    </rPh>
    <rPh sb="77" eb="79">
      <t>ベット</t>
    </rPh>
    <rPh sb="79" eb="81">
      <t>ホゾン</t>
    </rPh>
    <rPh sb="87" eb="88">
      <t>ゴ</t>
    </rPh>
    <rPh sb="93" eb="95">
      <t>チュウシュツ</t>
    </rPh>
    <rPh sb="97" eb="99">
      <t>ヒツヨウ</t>
    </rPh>
    <phoneticPr fontId="1"/>
  </si>
  <si>
    <t>Energy Prices and Taxes 2019 eddition.pdf</t>
    <phoneticPr fontId="1"/>
  </si>
  <si>
    <t>※赤字の数値は、前回データからの修正箇所。</t>
    <rPh sb="1" eb="3">
      <t>アカジ</t>
    </rPh>
    <rPh sb="4" eb="6">
      <t>スウチ</t>
    </rPh>
    <rPh sb="8" eb="10">
      <t>ゼンカイ</t>
    </rPh>
    <rPh sb="16" eb="18">
      <t>シュウセイ</t>
    </rPh>
    <rPh sb="18" eb="20">
      <t>カショ</t>
    </rPh>
    <phoneticPr fontId="1"/>
  </si>
  <si>
    <t>PART II:  ENERGY END-USE PRICES IN OECD COUNTRIES</t>
    <phoneticPr fontId="1"/>
  </si>
  <si>
    <t>D.  Energy end-use prices in USD/unit converted using USD exchange rates in national currencies</t>
    <phoneticPr fontId="1"/>
  </si>
  <si>
    <t>円へ変換</t>
    <rPh sb="0" eb="1">
      <t>エン</t>
    </rPh>
    <rPh sb="2" eb="4">
      <t>ヘンカン</t>
    </rPh>
    <phoneticPr fontId="1"/>
  </si>
  <si>
    <r>
      <rPr>
        <b/>
        <sz val="11"/>
        <color rgb="FF7030A0"/>
        <rFont val="ＭＳ Ｐゴシック"/>
        <family val="3"/>
        <charset val="128"/>
        <scheme val="minor"/>
      </rPr>
      <t>P359</t>
    </r>
    <r>
      <rPr>
        <b/>
        <sz val="11"/>
        <color theme="1"/>
        <rFont val="ＭＳ Ｐゴシック"/>
        <family val="3"/>
        <charset val="128"/>
        <scheme val="minor"/>
      </rPr>
      <t xml:space="preserve">　table20　Electricity prices for </t>
    </r>
    <r>
      <rPr>
        <b/>
        <sz val="11"/>
        <color rgb="FFFF0000"/>
        <rFont val="ＭＳ Ｐゴシック"/>
        <family val="3"/>
        <charset val="128"/>
        <scheme val="minor"/>
      </rPr>
      <t>industry</t>
    </r>
    <r>
      <rPr>
        <b/>
        <sz val="11"/>
        <color theme="1"/>
        <rFont val="ＭＳ Ｐゴシック"/>
        <family val="3"/>
        <charset val="128"/>
        <scheme val="minor"/>
      </rPr>
      <t xml:space="preserve"> in USD/MWh</t>
    </r>
    <phoneticPr fontId="1"/>
  </si>
  <si>
    <r>
      <t xml:space="preserve">table20　Electricity prices for </t>
    </r>
    <r>
      <rPr>
        <b/>
        <sz val="11"/>
        <color rgb="FFFF0000"/>
        <rFont val="ＭＳ Ｐゴシック"/>
        <family val="3"/>
        <charset val="128"/>
        <scheme val="minor"/>
      </rPr>
      <t>industry</t>
    </r>
    <r>
      <rPr>
        <b/>
        <sz val="11"/>
        <color theme="1"/>
        <rFont val="ＭＳ Ｐゴシック"/>
        <family val="3"/>
        <charset val="128"/>
        <scheme val="minor"/>
      </rPr>
      <t xml:space="preserve"> in USD/MWh　</t>
    </r>
    <r>
      <rPr>
        <b/>
        <sz val="11"/>
        <color rgb="FF00B0F0"/>
        <rFont val="ＭＳ Ｐゴシック"/>
        <family val="3"/>
        <charset val="128"/>
        <scheme val="minor"/>
      </rPr>
      <t>→円/MWｈ</t>
    </r>
    <rPh sb="52" eb="53">
      <t>エン</t>
    </rPh>
    <phoneticPr fontId="1"/>
  </si>
  <si>
    <t>France</t>
    <phoneticPr fontId="1"/>
  </si>
  <si>
    <t>z</t>
    <phoneticPr fontId="1"/>
  </si>
  <si>
    <t>Germany</t>
    <phoneticPr fontId="1"/>
  </si>
  <si>
    <t>Italy</t>
    <phoneticPr fontId="1"/>
  </si>
  <si>
    <t>イタリア</t>
    <phoneticPr fontId="1"/>
  </si>
  <si>
    <t>Japan</t>
    <phoneticPr fontId="1"/>
  </si>
  <si>
    <t>Korea</t>
    <phoneticPr fontId="1"/>
  </si>
  <si>
    <t>United Kingdom</t>
    <phoneticPr fontId="1"/>
  </si>
  <si>
    <t>United States</t>
    <phoneticPr fontId="1"/>
  </si>
  <si>
    <t>アメリカ</t>
    <phoneticPr fontId="1"/>
  </si>
  <si>
    <t>Spain</t>
    <phoneticPr fontId="1"/>
  </si>
  <si>
    <t>スペイン</t>
    <phoneticPr fontId="1"/>
  </si>
  <si>
    <t>Denmark</t>
    <phoneticPr fontId="1"/>
  </si>
  <si>
    <t>デンマーク</t>
    <phoneticPr fontId="1"/>
  </si>
  <si>
    <r>
      <rPr>
        <b/>
        <sz val="11"/>
        <color rgb="FF7030A0"/>
        <rFont val="ＭＳ Ｐゴシック"/>
        <family val="3"/>
        <charset val="128"/>
        <scheme val="minor"/>
      </rPr>
      <t>ｐ360</t>
    </r>
    <r>
      <rPr>
        <b/>
        <sz val="11"/>
        <color theme="1"/>
        <rFont val="ＭＳ Ｐゴシック"/>
        <family val="3"/>
        <charset val="128"/>
        <scheme val="minor"/>
      </rPr>
      <t xml:space="preserve">　Table 21 Electricity prices for </t>
    </r>
    <r>
      <rPr>
        <b/>
        <sz val="11"/>
        <color rgb="FFFF0000"/>
        <rFont val="ＭＳ Ｐゴシック"/>
        <family val="3"/>
        <charset val="128"/>
        <scheme val="minor"/>
      </rPr>
      <t>households</t>
    </r>
    <r>
      <rPr>
        <b/>
        <sz val="11"/>
        <color theme="1"/>
        <rFont val="ＭＳ Ｐゴシック"/>
        <family val="3"/>
        <charset val="128"/>
        <scheme val="minor"/>
      </rPr>
      <t xml:space="preserve"> in USD/MWh</t>
    </r>
    <phoneticPr fontId="1"/>
  </si>
  <si>
    <r>
      <t xml:space="preserve">Table 21 Electricity prices for </t>
    </r>
    <r>
      <rPr>
        <b/>
        <sz val="11"/>
        <color rgb="FFFF0000"/>
        <rFont val="ＭＳ Ｐゴシック"/>
        <family val="3"/>
        <charset val="128"/>
        <scheme val="minor"/>
      </rPr>
      <t>households</t>
    </r>
    <r>
      <rPr>
        <b/>
        <sz val="11"/>
        <color theme="1"/>
        <rFont val="ＭＳ Ｐゴシック"/>
        <family val="3"/>
        <charset val="128"/>
        <scheme val="minor"/>
      </rPr>
      <t xml:space="preserve"> in USD/MWh 　</t>
    </r>
    <r>
      <rPr>
        <b/>
        <sz val="11"/>
        <color rgb="FF00B0F0"/>
        <rFont val="ＭＳ Ｐゴシック"/>
        <family val="3"/>
        <charset val="128"/>
        <scheme val="minor"/>
      </rPr>
      <t>→円/MWｈ</t>
    </r>
    <phoneticPr fontId="1"/>
  </si>
  <si>
    <t>ｐ334</t>
    <phoneticPr fontId="1"/>
  </si>
  <si>
    <r>
      <t>Table 1　</t>
    </r>
    <r>
      <rPr>
        <b/>
        <sz val="11"/>
        <color rgb="FFFF0000"/>
        <rFont val="ＭＳ Ｐゴシック"/>
        <family val="3"/>
        <charset val="128"/>
        <scheme val="minor"/>
      </rPr>
      <t>USD exchange rates</t>
    </r>
    <r>
      <rPr>
        <b/>
        <sz val="11"/>
        <color theme="1"/>
        <rFont val="ＭＳ Ｐゴシック"/>
        <family val="3"/>
        <charset val="128"/>
        <scheme val="minor"/>
      </rPr>
      <t xml:space="preserve"> in national currencies</t>
    </r>
    <phoneticPr fontId="1"/>
  </si>
  <si>
    <t>※下記は、左の表、上の表とは、順番が変わっているので、ご注意を。</t>
    <rPh sb="1" eb="3">
      <t>カキ</t>
    </rPh>
    <rPh sb="5" eb="6">
      <t>ヒダリ</t>
    </rPh>
    <rPh sb="7" eb="8">
      <t>ヒョウ</t>
    </rPh>
    <rPh sb="9" eb="10">
      <t>ウエ</t>
    </rPh>
    <rPh sb="11" eb="12">
      <t>ヒョウ</t>
    </rPh>
    <rPh sb="15" eb="17">
      <t>ジュンバン</t>
    </rPh>
    <rPh sb="18" eb="19">
      <t>カ</t>
    </rPh>
    <rPh sb="28" eb="30">
      <t>チュウイ</t>
    </rPh>
    <phoneticPr fontId="1"/>
  </si>
  <si>
    <t>円/MWｈ　から　円/kWh　へ</t>
    <rPh sb="0" eb="1">
      <t>エン</t>
    </rPh>
    <rPh sb="9" eb="10">
      <t>エン</t>
    </rPh>
    <phoneticPr fontId="1"/>
  </si>
  <si>
    <r>
      <t xml:space="preserve">table20　Electricity prices for </t>
    </r>
    <r>
      <rPr>
        <b/>
        <sz val="11"/>
        <color rgb="FFFF0000"/>
        <rFont val="ＭＳ Ｐゴシック"/>
        <family val="3"/>
        <charset val="128"/>
        <scheme val="minor"/>
      </rPr>
      <t>industry</t>
    </r>
    <r>
      <rPr>
        <b/>
        <sz val="11"/>
        <color theme="1"/>
        <rFont val="ＭＳ Ｐゴシック"/>
        <family val="3"/>
        <charset val="128"/>
        <scheme val="minor"/>
      </rPr>
      <t/>
    </r>
    <phoneticPr fontId="1"/>
  </si>
  <si>
    <t>産業用は消費税が含まれていないことに注意</t>
    <rPh sb="0" eb="3">
      <t>サンギョウヨウ</t>
    </rPh>
    <rPh sb="4" eb="7">
      <t>ショウヒゼイ</t>
    </rPh>
    <rPh sb="8" eb="9">
      <t>フク</t>
    </rPh>
    <rPh sb="18" eb="20">
      <t>チュウイ</t>
    </rPh>
    <phoneticPr fontId="1"/>
  </si>
  <si>
    <t>中国</t>
    <rPh sb="0" eb="2">
      <t>チュウゴク</t>
    </rPh>
    <phoneticPr fontId="1"/>
  </si>
  <si>
    <r>
      <t xml:space="preserve">Table 21 Electricity prices for </t>
    </r>
    <r>
      <rPr>
        <b/>
        <sz val="11"/>
        <color rgb="FFFF0000"/>
        <rFont val="ＭＳ Ｐゴシック"/>
        <family val="3"/>
        <charset val="128"/>
        <scheme val="minor"/>
      </rPr>
      <t>households</t>
    </r>
    <r>
      <rPr>
        <b/>
        <sz val="11"/>
        <color theme="1"/>
        <rFont val="ＭＳ Ｐゴシック"/>
        <family val="3"/>
        <charset val="128"/>
        <scheme val="minor"/>
      </rPr>
      <t/>
    </r>
    <phoneticPr fontId="1"/>
  </si>
  <si>
    <t>米国</t>
    <rPh sb="0" eb="2">
      <t>ベイコク</t>
    </rPh>
    <phoneticPr fontId="1"/>
  </si>
  <si>
    <t>英国</t>
    <rPh sb="0" eb="2">
      <t>エイコク</t>
    </rPh>
    <phoneticPr fontId="1"/>
  </si>
  <si>
    <t>資料：「IEA Energy Prices and Taxes」を基に作成</t>
    <rPh sb="0" eb="2">
      <t>シリョウ</t>
    </rPh>
    <rPh sb="33" eb="34">
      <t>モト</t>
    </rPh>
    <rPh sb="35" eb="37">
      <t>サクセイ</t>
    </rPh>
    <phoneticPr fontId="1"/>
  </si>
  <si>
    <t>円/kWh</t>
    <rPh sb="0" eb="1">
      <t>エン</t>
    </rPh>
    <phoneticPr fontId="1"/>
  </si>
  <si>
    <t>台湾</t>
    <rPh sb="0" eb="2">
      <t>タイワン</t>
    </rPh>
    <phoneticPr fontId="1"/>
  </si>
  <si>
    <t>EURc⇒EUR</t>
    <phoneticPr fontId="1"/>
  </si>
  <si>
    <t>EUR⇒USD</t>
    <phoneticPr fontId="1"/>
  </si>
  <si>
    <t>USD⇒JPN</t>
    <phoneticPr fontId="1"/>
  </si>
  <si>
    <t>JPN/USD</t>
    <phoneticPr fontId="1"/>
  </si>
  <si>
    <t>JPN/EURc</t>
    <phoneticPr fontId="1"/>
  </si>
  <si>
    <t>EUR/USD</t>
    <phoneticPr fontId="1"/>
  </si>
  <si>
    <t>台湾電力公司</t>
    <rPh sb="0" eb="6">
      <t>タイワンデンリョクコウシ</t>
    </rPh>
    <phoneticPr fontId="1"/>
  </si>
  <si>
    <t>2022年各国電気料金比較（2023/10/17アップデート）</t>
    <rPh sb="4" eb="5">
      <t>ネン</t>
    </rPh>
    <rPh sb="5" eb="7">
      <t>カッコク</t>
    </rPh>
    <rPh sb="7" eb="11">
      <t>デンキリョウキン</t>
    </rPh>
    <rPh sb="11" eb="13">
      <t>ヒカク</t>
    </rPh>
    <phoneticPr fontId="1"/>
  </si>
  <si>
    <t>https://www.taipower.com.tw/tc/page.aspx?mid=213&amp;cid=351&amp;cchk=1b3221ee-37c3-4811-9d4d-a1bb215f33c8</t>
  </si>
  <si>
    <t>台幣/美元</t>
    <rPh sb="0" eb="1">
      <t>ダイ</t>
    </rPh>
    <rPh sb="1" eb="2">
      <t>ヘイ</t>
    </rPh>
    <rPh sb="3" eb="4">
      <t>ビ</t>
    </rPh>
    <rPh sb="4" eb="5">
      <t>ゲン</t>
    </rPh>
    <phoneticPr fontId="1"/>
  </si>
  <si>
    <t>2022年平均</t>
    <rPh sb="4" eb="5">
      <t>ネン</t>
    </rPh>
    <rPh sb="5" eb="7">
      <t>ヘイキン</t>
    </rPh>
    <phoneticPr fontId="1"/>
  </si>
  <si>
    <t>JPY/USD</t>
    <phoneticPr fontId="1"/>
  </si>
  <si>
    <t>USD exchange rate（IEA）</t>
    <phoneticPr fontId="1"/>
  </si>
  <si>
    <t>家庭用電気料金</t>
    <rPh sb="0" eb="3">
      <t>カテイヨウ</t>
    </rPh>
    <rPh sb="3" eb="7">
      <t>デンキリョウキン</t>
    </rPh>
    <phoneticPr fontId="1"/>
  </si>
  <si>
    <t>※IEAデータと一致</t>
    <rPh sb="8" eb="10">
      <t>イッチ</t>
    </rPh>
    <phoneticPr fontId="1"/>
  </si>
  <si>
    <t>国名</t>
    <rPh sb="0" eb="1">
      <t>クニ</t>
    </rPh>
    <rPh sb="1" eb="2">
      <t>メイ</t>
    </rPh>
    <phoneticPr fontId="1"/>
  </si>
  <si>
    <t>台湾ドル/kWh</t>
    <rPh sb="0" eb="2">
      <t>タイワン</t>
    </rPh>
    <phoneticPr fontId="1"/>
  </si>
  <si>
    <t>USD/kWh</t>
    <phoneticPr fontId="1"/>
  </si>
  <si>
    <t>円/kWh</t>
    <rPh sb="0" eb="5">
      <t>エン</t>
    </rPh>
    <phoneticPr fontId="1"/>
  </si>
  <si>
    <t>中國</t>
  </si>
  <si>
    <t>台灣</t>
  </si>
  <si>
    <t>南韓</t>
    <rPh sb="0" eb="1">
      <t>ミナミ</t>
    </rPh>
    <rPh sb="1" eb="2">
      <t>カン</t>
    </rPh>
    <phoneticPr fontId="1"/>
  </si>
  <si>
    <t>加拿大</t>
  </si>
  <si>
    <t>カナダ</t>
    <phoneticPr fontId="1"/>
  </si>
  <si>
    <t>美國</t>
  </si>
  <si>
    <t>法國</t>
  </si>
  <si>
    <t>德國</t>
  </si>
  <si>
    <t>西班牙</t>
  </si>
  <si>
    <t>義大利</t>
  </si>
  <si>
    <t>英國</t>
  </si>
  <si>
    <t>丹麥</t>
  </si>
  <si>
    <t>産業用電気料金</t>
    <rPh sb="0" eb="2">
      <t>サンギョウ</t>
    </rPh>
    <rPh sb="2" eb="3">
      <t>ヨウ</t>
    </rPh>
    <rPh sb="3" eb="7">
      <t>デンキリョウキン</t>
    </rPh>
    <phoneticPr fontId="1"/>
  </si>
  <si>
    <t>国</t>
    <rPh sb="0" eb="1">
      <t>クニ</t>
    </rPh>
    <phoneticPr fontId="1"/>
  </si>
  <si>
    <t>Energy End-Use Prices (USD/unit, USD/toe, USD PPP/unit)</t>
  </si>
  <si>
    <t>年度</t>
    <rPh sb="0" eb="2">
      <t>ネンド</t>
    </rPh>
    <phoneticPr fontId="1"/>
  </si>
  <si>
    <t>ドイツ</t>
  </si>
  <si>
    <t>Total tax</t>
  </si>
  <si>
    <t>Total price</t>
  </si>
  <si>
    <t>indust</t>
    <phoneticPr fontId="1"/>
  </si>
  <si>
    <t>1Q2018</t>
  </si>
  <si>
    <t>2Q2018</t>
  </si>
  <si>
    <t>3Q2018</t>
  </si>
  <si>
    <t>4Q2018</t>
  </si>
  <si>
    <t>1Q2019</t>
  </si>
  <si>
    <t>2Q2019</t>
  </si>
  <si>
    <t>3Q2019</t>
  </si>
  <si>
    <t>4Q2019</t>
  </si>
  <si>
    <t>1Q2020</t>
  </si>
  <si>
    <t>2Q2020</t>
  </si>
  <si>
    <t>3Q2020</t>
  </si>
  <si>
    <t>4Q2020</t>
  </si>
  <si>
    <t>France</t>
  </si>
  <si>
    <t>Germany</t>
  </si>
  <si>
    <t>Italy</t>
  </si>
  <si>
    <t>Japan</t>
  </si>
  <si>
    <t>Korea</t>
  </si>
  <si>
    <t>United Kingdom</t>
  </si>
  <si>
    <t>United States</t>
  </si>
  <si>
    <t>Spain</t>
  </si>
  <si>
    <t>Denmark</t>
  </si>
  <si>
    <t>Household</t>
    <phoneticPr fontId="1"/>
  </si>
  <si>
    <t>In</t>
    <phoneticPr fontId="1"/>
  </si>
  <si>
    <t>co</t>
    <phoneticPr fontId="1"/>
  </si>
  <si>
    <t>Ho</t>
    <phoneticPr fontId="1"/>
  </si>
  <si>
    <t>産業用電気料金単価</t>
    <rPh sb="0" eb="3">
      <t>サンギョウヨウ</t>
    </rPh>
    <rPh sb="3" eb="5">
      <t>デンキ</t>
    </rPh>
    <rPh sb="5" eb="7">
      <t>リョウキン</t>
    </rPh>
    <rPh sb="7" eb="9">
      <t>タンカ</t>
    </rPh>
    <phoneticPr fontId="1"/>
  </si>
  <si>
    <t>（円/kWh）</t>
    <rPh sb="1" eb="2">
      <t>エン</t>
    </rPh>
    <phoneticPr fontId="1"/>
  </si>
  <si>
    <t>※産業用は国によっては消費税が含まれていないことに注意</t>
    <rPh sb="1" eb="4">
      <t>サンギョウヨウ</t>
    </rPh>
    <rPh sb="5" eb="6">
      <t>クニ</t>
    </rPh>
    <rPh sb="11" eb="14">
      <t>ショウヒゼイ</t>
    </rPh>
    <rPh sb="15" eb="16">
      <t>フク</t>
    </rPh>
    <rPh sb="25" eb="27">
      <t>チュウイ</t>
    </rPh>
    <phoneticPr fontId="1"/>
  </si>
  <si>
    <t>家庭用電気料金単価</t>
    <rPh sb="0" eb="3">
      <t>カテイヨウ</t>
    </rPh>
    <rPh sb="3" eb="5">
      <t>デンキ</t>
    </rPh>
    <rPh sb="5" eb="7">
      <t>リョウキン</t>
    </rPh>
    <rPh sb="7" eb="9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</si>
</sst>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176" formatCode="#,##0.00_ "/>
    <numFmt numFmtId="177" formatCode="#,##0.0_ "/>
    <numFmt numFmtId="178" formatCode="#,##0_ "/>
    <numFmt numFmtId="179" formatCode="#,##0.000_ "/>
    <numFmt numFmtId="180" formatCode="_(&quot;$&quot;* #,##0_);_(&quot;$&quot;* \(#,##0\);_(&quot;$&quot;* &quot;-&quot;_);_(@_)"/>
    <numFmt numFmtId="181" formatCode="0.0"/>
    <numFmt numFmtId="182" formatCode="0.0000"/>
    <numFmt numFmtId="183" formatCode="0.00000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  <scheme val="minor"/>
    </font>
    <font>
      <sz val="11"/>
      <color rgb="FF7030A0"/>
      <name val="ＭＳ Ｐゴシック"/>
      <family val="2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5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7030A0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5" fillId="0" borderId="0"/>
  </cellStyleXfs>
  <cellXfs count="8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178" fontId="0" fillId="0" borderId="1" xfId="0" applyNumberFormat="1" applyBorder="1">
      <alignment vertical="center"/>
    </xf>
    <xf numFmtId="0" fontId="0" fillId="4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4" borderId="0" xfId="0" applyFont="1" applyFill="1">
      <alignment vertical="center"/>
    </xf>
    <xf numFmtId="0" fontId="8" fillId="0" borderId="0" xfId="0" applyFont="1">
      <alignment vertical="center"/>
    </xf>
    <xf numFmtId="177" fontId="9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77" fontId="10" fillId="0" borderId="1" xfId="0" applyNumberFormat="1" applyFont="1" applyBorder="1">
      <alignment vertical="center"/>
    </xf>
    <xf numFmtId="179" fontId="10" fillId="0" borderId="1" xfId="0" applyNumberFormat="1" applyFont="1" applyBorder="1">
      <alignment vertical="center"/>
    </xf>
    <xf numFmtId="178" fontId="10" fillId="0" borderId="1" xfId="0" applyNumberFormat="1" applyFont="1" applyBorder="1">
      <alignment vertical="center"/>
    </xf>
    <xf numFmtId="176" fontId="10" fillId="0" borderId="1" xfId="0" applyNumberFormat="1" applyFont="1" applyBorder="1">
      <alignment vertical="center"/>
    </xf>
    <xf numFmtId="179" fontId="9" fillId="0" borderId="1" xfId="0" applyNumberFormat="1" applyFont="1" applyBorder="1">
      <alignment vertical="center"/>
    </xf>
    <xf numFmtId="177" fontId="11" fillId="0" borderId="1" xfId="0" applyNumberFormat="1" applyFont="1" applyBorder="1">
      <alignment vertical="center"/>
    </xf>
    <xf numFmtId="0" fontId="0" fillId="3" borderId="0" xfId="0" applyFill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181" fontId="0" fillId="0" borderId="10" xfId="0" applyNumberFormat="1" applyBorder="1">
      <alignment vertical="center"/>
    </xf>
    <xf numFmtId="181" fontId="0" fillId="0" borderId="11" xfId="0" applyNumberFormat="1" applyBorder="1">
      <alignment vertical="center"/>
    </xf>
    <xf numFmtId="181" fontId="0" fillId="2" borderId="11" xfId="0" applyNumberFormat="1" applyFill="1" applyBorder="1">
      <alignment vertical="center"/>
    </xf>
    <xf numFmtId="181" fontId="0" fillId="2" borderId="12" xfId="0" applyNumberFormat="1" applyFill="1" applyBorder="1">
      <alignment vertical="center"/>
    </xf>
    <xf numFmtId="181" fontId="0" fillId="0" borderId="13" xfId="0" applyNumberFormat="1" applyBorder="1">
      <alignment vertical="center"/>
    </xf>
    <xf numFmtId="181" fontId="0" fillId="0" borderId="14" xfId="0" applyNumberFormat="1" applyBorder="1">
      <alignment vertical="center"/>
    </xf>
    <xf numFmtId="181" fontId="0" fillId="0" borderId="15" xfId="0" applyNumberFormat="1" applyBorder="1">
      <alignment vertical="center"/>
    </xf>
    <xf numFmtId="0" fontId="0" fillId="0" borderId="17" xfId="0" applyBorder="1">
      <alignment vertical="center"/>
    </xf>
    <xf numFmtId="181" fontId="0" fillId="0" borderId="18" xfId="0" applyNumberFormat="1" applyBorder="1">
      <alignment vertical="center"/>
    </xf>
    <xf numFmtId="181" fontId="0" fillId="0" borderId="19" xfId="0" applyNumberFormat="1" applyBorder="1">
      <alignment vertical="center"/>
    </xf>
    <xf numFmtId="181" fontId="0" fillId="2" borderId="19" xfId="0" applyNumberFormat="1" applyFill="1" applyBorder="1">
      <alignment vertical="center"/>
    </xf>
    <xf numFmtId="181" fontId="0" fillId="2" borderId="20" xfId="0" applyNumberFormat="1" applyFill="1" applyBorder="1">
      <alignment vertical="center"/>
    </xf>
    <xf numFmtId="181" fontId="0" fillId="0" borderId="21" xfId="0" applyNumberFormat="1" applyBorder="1">
      <alignment vertical="center"/>
    </xf>
    <xf numFmtId="181" fontId="0" fillId="0" borderId="22" xfId="0" applyNumberFormat="1" applyBorder="1">
      <alignment vertical="center"/>
    </xf>
    <xf numFmtId="181" fontId="0" fillId="2" borderId="22" xfId="0" applyNumberFormat="1" applyFill="1" applyBorder="1">
      <alignment vertical="center"/>
    </xf>
    <xf numFmtId="181" fontId="0" fillId="2" borderId="23" xfId="0" applyNumberFormat="1" applyFill="1" applyBorder="1">
      <alignment vertical="center"/>
    </xf>
    <xf numFmtId="181" fontId="0" fillId="0" borderId="24" xfId="0" applyNumberFormat="1" applyBorder="1">
      <alignment vertical="center"/>
    </xf>
    <xf numFmtId="181" fontId="0" fillId="0" borderId="25" xfId="0" applyNumberFormat="1" applyBorder="1">
      <alignment vertical="center"/>
    </xf>
    <xf numFmtId="181" fontId="0" fillId="0" borderId="26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81" fontId="0" fillId="0" borderId="0" xfId="0" applyNumberFormat="1">
      <alignment vertical="center"/>
    </xf>
    <xf numFmtId="177" fontId="11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2" fontId="0" fillId="0" borderId="0" xfId="0" applyNumberFormat="1">
      <alignment vertical="center"/>
    </xf>
    <xf numFmtId="0" fontId="11" fillId="0" borderId="1" xfId="0" applyFont="1" applyBorder="1">
      <alignment vertical="center"/>
    </xf>
    <xf numFmtId="182" fontId="0" fillId="0" borderId="1" xfId="0" applyNumberFormat="1" applyBorder="1">
      <alignment vertical="center"/>
    </xf>
    <xf numFmtId="183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82" fontId="0" fillId="2" borderId="1" xfId="0" applyNumberFormat="1" applyFill="1" applyBorder="1">
      <alignment vertical="center"/>
    </xf>
    <xf numFmtId="183" fontId="0" fillId="2" borderId="1" xfId="0" applyNumberFormat="1" applyFill="1" applyBorder="1">
      <alignment vertical="center"/>
    </xf>
    <xf numFmtId="2" fontId="0" fillId="2" borderId="1" xfId="0" applyNumberFormat="1" applyFill="1" applyBorder="1">
      <alignment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14" fillId="0" borderId="0" xfId="0" applyFont="1">
      <alignment vertical="center"/>
    </xf>
    <xf numFmtId="0" fontId="14" fillId="0" borderId="27" xfId="0" applyFont="1" applyBorder="1">
      <alignment vertical="center"/>
    </xf>
    <xf numFmtId="0" fontId="14" fillId="0" borderId="27" xfId="0" applyFont="1" applyBorder="1" applyAlignment="1">
      <alignment horizontal="center" vertical="center"/>
    </xf>
    <xf numFmtId="177" fontId="14" fillId="0" borderId="27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6">
    <cellStyle name="Comma [0]" xfId="3" xr:uid="{00000000-0005-0000-0000-000000000000}"/>
    <cellStyle name="Currency [0]" xfId="4" xr:uid="{00000000-0005-0000-0000-000001000000}"/>
    <cellStyle name="ハイパーリンク" xfId="1" builtinId="8"/>
    <cellStyle name="標準" xfId="0" builtinId="0"/>
    <cellStyle name="標準 2" xfId="2" xr:uid="{00000000-0005-0000-0000-000004000000}"/>
    <cellStyle name="標準 3" xfId="5" xr:uid="{50699509-A8A4-4D9F-9049-C05A2BBD1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Sheet2!$A$11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Sheet2!$B$10:$K$10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Sheet2!$B$11:$K$11</c:f>
              <c:numCache>
                <c:formatCode>#,##0.0_ </c:formatCode>
                <c:ptCount val="9"/>
                <c:pt idx="0">
                  <c:v>107.1</c:v>
                </c:pt>
                <c:pt idx="1">
                  <c:v>122.4</c:v>
                </c:pt>
                <c:pt idx="2">
                  <c:v>116.8</c:v>
                </c:pt>
                <c:pt idx="3">
                  <c:v>128.69999999999999</c:v>
                </c:pt>
                <c:pt idx="4">
                  <c:v>132</c:v>
                </c:pt>
                <c:pt idx="5">
                  <c:v>114.2</c:v>
                </c:pt>
                <c:pt idx="6">
                  <c:v>105.8</c:v>
                </c:pt>
                <c:pt idx="7">
                  <c:v>109.8897</c:v>
                </c:pt>
                <c:pt idx="8">
                  <c:v>116.665775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3-4731-99EC-DD036656525E}"/>
            </c:ext>
          </c:extLst>
        </c:ser>
        <c:ser>
          <c:idx val="1"/>
          <c:order val="1"/>
          <c:tx>
            <c:strRef>
              <c:f>Sheet2!$A$12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Sheet2!$B$10:$K$10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Sheet2!$B$12:$K$12</c:f>
              <c:numCache>
                <c:formatCode>#,##0.0_ </c:formatCode>
                <c:ptCount val="9"/>
                <c:pt idx="0">
                  <c:v>135.80000000000001</c:v>
                </c:pt>
                <c:pt idx="1">
                  <c:v>157.1</c:v>
                </c:pt>
                <c:pt idx="2">
                  <c:v>148.69999999999999</c:v>
                </c:pt>
                <c:pt idx="3">
                  <c:v>169.3</c:v>
                </c:pt>
                <c:pt idx="4">
                  <c:v>175.3</c:v>
                </c:pt>
                <c:pt idx="5">
                  <c:v>145.1</c:v>
                </c:pt>
                <c:pt idx="6">
                  <c:v>140.80000000000001</c:v>
                </c:pt>
                <c:pt idx="7">
                  <c:v>143</c:v>
                </c:pt>
                <c:pt idx="8">
                  <c:v>145.476125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3-4731-99EC-DD036656525E}"/>
            </c:ext>
          </c:extLst>
        </c:ser>
        <c:ser>
          <c:idx val="2"/>
          <c:order val="2"/>
          <c:tx>
            <c:strRef>
              <c:f>Sheet2!$A$13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numRef>
              <c:f>Sheet2!$B$10:$K$10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Sheet2!$B$13:$K$13</c:f>
              <c:numCache>
                <c:formatCode>#,##0.0_ </c:formatCode>
                <c:ptCount val="9"/>
                <c:pt idx="0">
                  <c:v>200.7</c:v>
                </c:pt>
                <c:pt idx="1">
                  <c:v>219.1</c:v>
                </c:pt>
                <c:pt idx="2">
                  <c:v>225.5</c:v>
                </c:pt>
                <c:pt idx="3">
                  <c:v>238.1</c:v>
                </c:pt>
                <c:pt idx="4">
                  <c:v>235.7</c:v>
                </c:pt>
                <c:pt idx="5">
                  <c:v>188.3</c:v>
                </c:pt>
                <c:pt idx="6">
                  <c:v>184.7</c:v>
                </c:pt>
                <c:pt idx="7">
                  <c:v>177.1</c:v>
                </c:pt>
                <c:pt idx="8">
                  <c:v>174.52167500000002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3-4731-99EC-DD036656525E}"/>
            </c:ext>
          </c:extLst>
        </c:ser>
        <c:ser>
          <c:idx val="3"/>
          <c:order val="3"/>
          <c:tx>
            <c:strRef>
              <c:f>Sheet2!$A$14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cat>
            <c:numRef>
              <c:f>Sheet2!$B$10:$K$10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Sheet2!$B$14:$K$14</c:f>
              <c:numCache>
                <c:formatCode>#,##0.0_ </c:formatCode>
                <c:ptCount val="9"/>
                <c:pt idx="0">
                  <c:v>154.3938</c:v>
                </c:pt>
                <c:pt idx="1">
                  <c:v>179.33109999999999</c:v>
                </c:pt>
                <c:pt idx="2">
                  <c:v>194.25890000000001</c:v>
                </c:pt>
                <c:pt idx="3">
                  <c:v>174.22890000000001</c:v>
                </c:pt>
                <c:pt idx="4">
                  <c:v>175.375</c:v>
                </c:pt>
                <c:pt idx="5">
                  <c:v>149.99100000000001</c:v>
                </c:pt>
                <c:pt idx="6">
                  <c:v>151.0325</c:v>
                </c:pt>
                <c:pt idx="7">
                  <c:v>150.42009999999999</c:v>
                </c:pt>
                <c:pt idx="8">
                  <c:v>159.42282499999999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B3-4731-99EC-DD036656525E}"/>
            </c:ext>
          </c:extLst>
        </c:ser>
        <c:ser>
          <c:idx val="4"/>
          <c:order val="4"/>
          <c:tx>
            <c:strRef>
              <c:f>Sheet2!$A$15</c:f>
              <c:strCache>
                <c:ptCount val="1"/>
                <c:pt idx="0">
                  <c:v>Korea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Sheet2!$B$10:$K$10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Sheet2!$B$15:$K$15</c:f>
              <c:numCache>
                <c:formatCode>#,##0.0_ </c:formatCode>
                <c:ptCount val="9"/>
                <c:pt idx="0">
                  <c:v>68.8</c:v>
                </c:pt>
                <c:pt idx="1">
                  <c:v>76.14</c:v>
                </c:pt>
                <c:pt idx="2">
                  <c:v>85.5</c:v>
                </c:pt>
                <c:pt idx="3">
                  <c:v>95.4</c:v>
                </c:pt>
                <c:pt idx="4">
                  <c:v>105.2</c:v>
                </c:pt>
                <c:pt idx="5">
                  <c:v>98.5</c:v>
                </c:pt>
                <c:pt idx="6">
                  <c:v>95.7</c:v>
                </c:pt>
                <c:pt idx="7">
                  <c:v>98.5</c:v>
                </c:pt>
                <c:pt idx="8">
                  <c:v>100.261865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B3-4731-99EC-DD036656525E}"/>
            </c:ext>
          </c:extLst>
        </c:ser>
        <c:ser>
          <c:idx val="5"/>
          <c:order val="5"/>
          <c:tx>
            <c:strRef>
              <c:f>Sheet2!$A$16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Sheet2!$B$10:$K$10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Sheet2!$B$16:$K$16</c:f>
              <c:numCache>
                <c:formatCode>#,##0.0_ </c:formatCode>
                <c:ptCount val="9"/>
                <c:pt idx="0">
                  <c:v>121.1</c:v>
                </c:pt>
                <c:pt idx="1">
                  <c:v>129.6</c:v>
                </c:pt>
                <c:pt idx="2">
                  <c:v>134.19999999999999</c:v>
                </c:pt>
                <c:pt idx="3">
                  <c:v>139</c:v>
                </c:pt>
                <c:pt idx="4">
                  <c:v>154.4</c:v>
                </c:pt>
                <c:pt idx="5">
                  <c:v>145.1</c:v>
                </c:pt>
                <c:pt idx="6">
                  <c:v>125.2</c:v>
                </c:pt>
                <c:pt idx="7">
                  <c:v>126.1</c:v>
                </c:pt>
                <c:pt idx="8">
                  <c:v>139.111625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B3-4731-99EC-DD036656525E}"/>
            </c:ext>
          </c:extLst>
        </c:ser>
        <c:ser>
          <c:idx val="6"/>
          <c:order val="6"/>
          <c:tx>
            <c:strRef>
              <c:f>Sheet2!$A$17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Sheet2!$B$10:$K$10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Sheet2!$B$17:$K$17</c:f>
              <c:numCache>
                <c:formatCode>#,##0.0_ </c:formatCode>
                <c:ptCount val="9"/>
                <c:pt idx="0">
                  <c:v>67.900000000000006</c:v>
                </c:pt>
                <c:pt idx="1">
                  <c:v>68.2</c:v>
                </c:pt>
                <c:pt idx="2">
                  <c:v>66.7</c:v>
                </c:pt>
                <c:pt idx="3">
                  <c:v>68.400000000000006</c:v>
                </c:pt>
                <c:pt idx="4">
                  <c:v>71</c:v>
                </c:pt>
                <c:pt idx="5">
                  <c:v>69.099999999999994</c:v>
                </c:pt>
                <c:pt idx="6">
                  <c:v>67.599999999999994</c:v>
                </c:pt>
                <c:pt idx="7">
                  <c:v>68.764070000000004</c:v>
                </c:pt>
                <c:pt idx="8">
                  <c:v>69.260419999999996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1-42FD-9F17-7411521B8CD9}"/>
            </c:ext>
          </c:extLst>
        </c:ser>
        <c:ser>
          <c:idx val="7"/>
          <c:order val="7"/>
          <c:tx>
            <c:strRef>
              <c:f>Sheet2!$A$18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Sheet2!$B$10:$K$10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Sheet2!$B$18:$K$18</c:f>
              <c:numCache>
                <c:formatCode>#,##0.0_ </c:formatCode>
                <c:ptCount val="9"/>
                <c:pt idx="0">
                  <c:v>132.69999999999999</c:v>
                </c:pt>
                <c:pt idx="1">
                  <c:v>141.6</c:v>
                </c:pt>
                <c:pt idx="2">
                  <c:v>144.4</c:v>
                </c:pt>
                <c:pt idx="3">
                  <c:v>142.80000000000001</c:v>
                </c:pt>
                <c:pt idx="4">
                  <c:v>155.1</c:v>
                </c:pt>
                <c:pt idx="5">
                  <c:v>125.9725</c:v>
                </c:pt>
                <c:pt idx="6">
                  <c:v>115.6771</c:v>
                </c:pt>
                <c:pt idx="7">
                  <c:v>115.509</c:v>
                </c:pt>
                <c:pt idx="8">
                  <c:v>127.51827499999999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81-42FD-9F17-7411521B8CD9}"/>
            </c:ext>
          </c:extLst>
        </c:ser>
        <c:ser>
          <c:idx val="8"/>
          <c:order val="8"/>
          <c:tx>
            <c:strRef>
              <c:f>Sheet2!$A$19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Sheet2!$B$10:$K$10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Sheet2!$B$19:$K$19</c:f>
              <c:numCache>
                <c:formatCode>#,##0.0_ </c:formatCode>
                <c:ptCount val="9"/>
                <c:pt idx="0">
                  <c:v>120.9</c:v>
                </c:pt>
                <c:pt idx="1">
                  <c:v>127.6</c:v>
                </c:pt>
                <c:pt idx="2">
                  <c:v>120.3</c:v>
                </c:pt>
                <c:pt idx="3">
                  <c:v>128.4</c:v>
                </c:pt>
                <c:pt idx="4">
                  <c:v>121</c:v>
                </c:pt>
                <c:pt idx="5">
                  <c:v>95.9</c:v>
                </c:pt>
                <c:pt idx="6">
                  <c:v>98.2</c:v>
                </c:pt>
                <c:pt idx="7">
                  <c:v>91.8</c:v>
                </c:pt>
                <c:pt idx="8">
                  <c:v>92.945914999999999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81-42FD-9F17-7411521B8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389168"/>
        <c:axId val="574389824"/>
      </c:lineChart>
      <c:catAx>
        <c:axId val="57438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74389824"/>
        <c:crosses val="autoZero"/>
        <c:auto val="1"/>
        <c:lblAlgn val="ctr"/>
        <c:lblOffset val="100"/>
        <c:noMultiLvlLbl val="0"/>
      </c:catAx>
      <c:valAx>
        <c:axId val="5743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7438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家庭用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データ!$A$10:$A$14</c:f>
              <c:strCache>
                <c:ptCount val="5"/>
                <c:pt idx="0">
                  <c:v>日本</c:v>
                </c:pt>
                <c:pt idx="1">
                  <c:v>アメリカ</c:v>
                </c:pt>
                <c:pt idx="2">
                  <c:v>イギリス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データ!$B$10:$B$14</c:f>
              <c:numCache>
                <c:formatCode>#,##0.0_ </c:formatCode>
                <c:ptCount val="5"/>
                <c:pt idx="0">
                  <c:v>30.2</c:v>
                </c:pt>
                <c:pt idx="1">
                  <c:v>22.5</c:v>
                </c:pt>
                <c:pt idx="2">
                  <c:v>63.5</c:v>
                </c:pt>
                <c:pt idx="3">
                  <c:v>35.9</c:v>
                </c:pt>
                <c:pt idx="4">
                  <c:v>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0-44DD-B64B-4CD94BD9FF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40817776"/>
        <c:axId val="840821616"/>
      </c:barChart>
      <c:catAx>
        <c:axId val="8408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0821616"/>
        <c:crosses val="autoZero"/>
        <c:auto val="1"/>
        <c:lblAlgn val="ctr"/>
        <c:lblOffset val="100"/>
        <c:noMultiLvlLbl val="0"/>
      </c:catAx>
      <c:valAx>
        <c:axId val="84082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08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Sheet4!$E$4:$E$8</c:f>
              <c:strCache>
                <c:ptCount val="5"/>
                <c:pt idx="0">
                  <c:v>ドイツ</c:v>
                </c:pt>
                <c:pt idx="1">
                  <c:v>日本</c:v>
                </c:pt>
                <c:pt idx="2">
                  <c:v>英国</c:v>
                </c:pt>
                <c:pt idx="3">
                  <c:v>フランス</c:v>
                </c:pt>
                <c:pt idx="4">
                  <c:v>米国</c:v>
                </c:pt>
              </c:strCache>
            </c:strRef>
          </c:cat>
          <c:val>
            <c:numRef>
              <c:f>Sheet4!$F$4:$F$8</c:f>
              <c:numCache>
                <c:formatCode>#,##0.0_ </c:formatCode>
                <c:ptCount val="5"/>
                <c:pt idx="0">
                  <c:v>18.539337484687497</c:v>
                </c:pt>
                <c:pt idx="1">
                  <c:v>17.300337319687497</c:v>
                </c:pt>
                <c:pt idx="2">
                  <c:v>16.611721863749999</c:v>
                </c:pt>
                <c:pt idx="3">
                  <c:v>13.297178626874999</c:v>
                </c:pt>
                <c:pt idx="4">
                  <c:v>7.1042724821249994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8-4E57-B873-3B277E6A6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1714287"/>
        <c:axId val="851715951"/>
      </c:barChart>
      <c:catAx>
        <c:axId val="85171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1715951"/>
        <c:crosses val="autoZero"/>
        <c:auto val="1"/>
        <c:lblAlgn val="ctr"/>
        <c:lblOffset val="100"/>
        <c:noMultiLvlLbl val="0"/>
      </c:catAx>
      <c:valAx>
        <c:axId val="85171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171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[1]韓国!$D$13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[1]韓国!$A$32:$A$33</c:f>
              <c:strCache>
                <c:ptCount val="2"/>
                <c:pt idx="0">
                  <c:v>日本</c:v>
                </c:pt>
                <c:pt idx="1">
                  <c:v>韓国</c:v>
                </c:pt>
              </c:strCache>
            </c:strRef>
          </c:cat>
          <c:val>
            <c:numRef>
              <c:f>'2020データ'!$L$2:$L$3</c:f>
              <c:numCache>
                <c:formatCode>#,##0.0_ </c:formatCode>
                <c:ptCount val="2"/>
                <c:pt idx="0">
                  <c:v>27.6462033834</c:v>
                </c:pt>
                <c:pt idx="1">
                  <c:v>11.166844725400001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1-428E-80A0-6715328AA3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35023968"/>
        <c:axId val="621401960"/>
      </c:barChart>
      <c:catAx>
        <c:axId val="73502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21401960"/>
        <c:crosses val="autoZero"/>
        <c:auto val="1"/>
        <c:lblAlgn val="ctr"/>
        <c:lblOffset val="100"/>
        <c:noMultiLvlLbl val="0"/>
      </c:catAx>
      <c:valAx>
        <c:axId val="62140196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73502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Sheet2!$A$23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Sheet2!$B$22:$K$22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Sheet2!$B$23:$K$23</c:f>
              <c:numCache>
                <c:formatCode>#,##0.0_ </c:formatCode>
                <c:ptCount val="9"/>
                <c:pt idx="0">
                  <c:v>164.8</c:v>
                </c:pt>
                <c:pt idx="1">
                  <c:v>186.6</c:v>
                </c:pt>
                <c:pt idx="2">
                  <c:v>177.7</c:v>
                </c:pt>
                <c:pt idx="3">
                  <c:v>194.7</c:v>
                </c:pt>
                <c:pt idx="4">
                  <c:v>203.6</c:v>
                </c:pt>
                <c:pt idx="5">
                  <c:v>180.2</c:v>
                </c:pt>
                <c:pt idx="6">
                  <c:v>182.2</c:v>
                </c:pt>
                <c:pt idx="7">
                  <c:v>187.3</c:v>
                </c:pt>
                <c:pt idx="8">
                  <c:v>202.79922500000001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6-46E5-8813-73C5C1259BA2}"/>
            </c:ext>
          </c:extLst>
        </c:ser>
        <c:ser>
          <c:idx val="1"/>
          <c:order val="1"/>
          <c:tx>
            <c:strRef>
              <c:f>Sheet2!$A$24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Sheet2!$B$22:$K$22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Sheet2!$B$24:$K$24</c:f>
              <c:numCache>
                <c:formatCode>#,##0.0_ </c:formatCode>
                <c:ptCount val="9"/>
                <c:pt idx="0">
                  <c:v>318.7</c:v>
                </c:pt>
                <c:pt idx="1">
                  <c:v>351.7</c:v>
                </c:pt>
                <c:pt idx="2">
                  <c:v>338.7</c:v>
                </c:pt>
                <c:pt idx="3">
                  <c:v>387.6</c:v>
                </c:pt>
                <c:pt idx="4">
                  <c:v>395.1</c:v>
                </c:pt>
                <c:pt idx="5">
                  <c:v>327.10000000000002</c:v>
                </c:pt>
                <c:pt idx="6">
                  <c:v>328.8</c:v>
                </c:pt>
                <c:pt idx="7">
                  <c:v>343.6</c:v>
                </c:pt>
                <c:pt idx="8">
                  <c:v>353.5419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26-46E5-8813-73C5C1259BA2}"/>
            </c:ext>
          </c:extLst>
        </c:ser>
        <c:ser>
          <c:idx val="2"/>
          <c:order val="2"/>
          <c:tx>
            <c:strRef>
              <c:f>Sheet2!$A$25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Sheet2!$B$22:$K$22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Sheet2!$B$25:$K$25</c:f>
              <c:numCache>
                <c:formatCode>#,##0.0_ </c:formatCode>
                <c:ptCount val="9"/>
                <c:pt idx="0">
                  <c:v>264.39999999999998</c:v>
                </c:pt>
                <c:pt idx="1">
                  <c:v>282.3</c:v>
                </c:pt>
                <c:pt idx="2">
                  <c:v>290.39999999999998</c:v>
                </c:pt>
                <c:pt idx="3">
                  <c:v>311.89999999999998</c:v>
                </c:pt>
                <c:pt idx="4">
                  <c:v>324.10000000000002</c:v>
                </c:pt>
                <c:pt idx="5">
                  <c:v>274.2</c:v>
                </c:pt>
                <c:pt idx="6">
                  <c:v>269.2</c:v>
                </c:pt>
                <c:pt idx="7">
                  <c:v>263.2</c:v>
                </c:pt>
                <c:pt idx="8">
                  <c:v>279.91449999999998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26-46E5-8813-73C5C1259BA2}"/>
            </c:ext>
          </c:extLst>
        </c:ser>
        <c:ser>
          <c:idx val="3"/>
          <c:order val="3"/>
          <c:tx>
            <c:strRef>
              <c:f>Sheet2!$A$26</c:f>
              <c:strCache>
                <c:ptCount val="1"/>
                <c:pt idx="0">
                  <c:v>Japan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Sheet2!$B$22:$K$22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Sheet2!$B$26:$K$26</c:f>
              <c:numCache>
                <c:formatCode>#,##0.0_ </c:formatCode>
                <c:ptCount val="9"/>
                <c:pt idx="0">
                  <c:v>243.8</c:v>
                </c:pt>
                <c:pt idx="1">
                  <c:v>274.39999999999998</c:v>
                </c:pt>
                <c:pt idx="2">
                  <c:v>290.60000000000002</c:v>
                </c:pt>
                <c:pt idx="3">
                  <c:v>254.3</c:v>
                </c:pt>
                <c:pt idx="4">
                  <c:v>253.3</c:v>
                </c:pt>
                <c:pt idx="5">
                  <c:v>225.1</c:v>
                </c:pt>
                <c:pt idx="6">
                  <c:v>223.3</c:v>
                </c:pt>
                <c:pt idx="7">
                  <c:v>226.2</c:v>
                </c:pt>
                <c:pt idx="8">
                  <c:v>239.72097500000004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26-46E5-8813-73C5C1259BA2}"/>
            </c:ext>
          </c:extLst>
        </c:ser>
        <c:ser>
          <c:idx val="4"/>
          <c:order val="4"/>
          <c:tx>
            <c:strRef>
              <c:f>Sheet2!$A$27</c:f>
              <c:strCache>
                <c:ptCount val="1"/>
                <c:pt idx="0">
                  <c:v>Korea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Sheet2!$B$22:$K$22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Sheet2!$B$27:$K$27</c:f>
              <c:numCache>
                <c:formatCode>#,##0.0_ </c:formatCode>
                <c:ptCount val="9"/>
                <c:pt idx="0">
                  <c:v>101.7</c:v>
                </c:pt>
                <c:pt idx="1">
                  <c:v>123.2</c:v>
                </c:pt>
                <c:pt idx="2">
                  <c:v>124.9</c:v>
                </c:pt>
                <c:pt idx="3">
                  <c:v>131.9</c:v>
                </c:pt>
                <c:pt idx="4">
                  <c:v>135.1</c:v>
                </c:pt>
                <c:pt idx="5">
                  <c:v>124.3</c:v>
                </c:pt>
                <c:pt idx="6">
                  <c:v>119.1</c:v>
                </c:pt>
                <c:pt idx="7">
                  <c:v>109.1</c:v>
                </c:pt>
                <c:pt idx="8">
                  <c:v>109.72024999999999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26-46E5-8813-73C5C1259BA2}"/>
            </c:ext>
          </c:extLst>
        </c:ser>
        <c:ser>
          <c:idx val="5"/>
          <c:order val="5"/>
          <c:tx>
            <c:strRef>
              <c:f>Sheet2!$A$28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Sheet2!$B$22:$K$22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Sheet2!$B$28:$K$28</c:f>
              <c:numCache>
                <c:formatCode>#,##0.0_ </c:formatCode>
                <c:ptCount val="9"/>
                <c:pt idx="0">
                  <c:v>184</c:v>
                </c:pt>
                <c:pt idx="1">
                  <c:v>209.3</c:v>
                </c:pt>
                <c:pt idx="2">
                  <c:v>217.8</c:v>
                </c:pt>
                <c:pt idx="3">
                  <c:v>230.1</c:v>
                </c:pt>
                <c:pt idx="4">
                  <c:v>253.4</c:v>
                </c:pt>
                <c:pt idx="5">
                  <c:v>230</c:v>
                </c:pt>
                <c:pt idx="6">
                  <c:v>203.28290000000001</c:v>
                </c:pt>
                <c:pt idx="7">
                  <c:v>205.18379999999999</c:v>
                </c:pt>
                <c:pt idx="8">
                  <c:v>228.960825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26-46E5-8813-73C5C1259BA2}"/>
            </c:ext>
          </c:extLst>
        </c:ser>
        <c:ser>
          <c:idx val="6"/>
          <c:order val="6"/>
          <c:tx>
            <c:strRef>
              <c:f>Sheet2!$A$29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Sheet2!$B$22:$K$22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Sheet2!$B$29:$K$29</c:f>
              <c:numCache>
                <c:formatCode>#,##0.0_ </c:formatCode>
                <c:ptCount val="9"/>
                <c:pt idx="0">
                  <c:v>115.8</c:v>
                </c:pt>
                <c:pt idx="1">
                  <c:v>117.2</c:v>
                </c:pt>
                <c:pt idx="2">
                  <c:v>118.8</c:v>
                </c:pt>
                <c:pt idx="3">
                  <c:v>121.2</c:v>
                </c:pt>
                <c:pt idx="4">
                  <c:v>125.2</c:v>
                </c:pt>
                <c:pt idx="5">
                  <c:v>126.5</c:v>
                </c:pt>
                <c:pt idx="6">
                  <c:v>125.5</c:v>
                </c:pt>
                <c:pt idx="7">
                  <c:v>128.87100000000001</c:v>
                </c:pt>
                <c:pt idx="8">
                  <c:v>128.79284999999999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6-4CC8-B993-23671C4A7EC1}"/>
            </c:ext>
          </c:extLst>
        </c:ser>
        <c:ser>
          <c:idx val="7"/>
          <c:order val="7"/>
          <c:tx>
            <c:strRef>
              <c:f>Sheet2!$A$30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Sheet2!$B$22:$K$22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Sheet2!$B$30:$K$30</c:f>
              <c:numCache>
                <c:formatCode>#,##0.0_ </c:formatCode>
                <c:ptCount val="9"/>
                <c:pt idx="0">
                  <c:v>236.7</c:v>
                </c:pt>
                <c:pt idx="1">
                  <c:v>283.5</c:v>
                </c:pt>
                <c:pt idx="2">
                  <c:v>287.8</c:v>
                </c:pt>
                <c:pt idx="3">
                  <c:v>293.2</c:v>
                </c:pt>
                <c:pt idx="4">
                  <c:v>326.5</c:v>
                </c:pt>
                <c:pt idx="5">
                  <c:v>280.60000000000002</c:v>
                </c:pt>
                <c:pt idx="6">
                  <c:v>268.3</c:v>
                </c:pt>
                <c:pt idx="7">
                  <c:v>290.78629999999998</c:v>
                </c:pt>
                <c:pt idx="8">
                  <c:v>311.76509999999996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6-4CC8-B993-23671C4A7EC1}"/>
            </c:ext>
          </c:extLst>
        </c:ser>
        <c:ser>
          <c:idx val="8"/>
          <c:order val="8"/>
          <c:tx>
            <c:strRef>
              <c:f>Sheet2!$A$31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Sheet2!$B$22:$K$22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Sheet2!$B$31:$K$31</c:f>
              <c:numCache>
                <c:formatCode>#,##0.0_ </c:formatCode>
                <c:ptCount val="9"/>
                <c:pt idx="0">
                  <c:v>353.1</c:v>
                </c:pt>
                <c:pt idx="1">
                  <c:v>405.8</c:v>
                </c:pt>
                <c:pt idx="2">
                  <c:v>380.4</c:v>
                </c:pt>
                <c:pt idx="3">
                  <c:v>371.2</c:v>
                </c:pt>
                <c:pt idx="4">
                  <c:v>378.8</c:v>
                </c:pt>
                <c:pt idx="5">
                  <c:v>314.8</c:v>
                </c:pt>
                <c:pt idx="6">
                  <c:v>330</c:v>
                </c:pt>
                <c:pt idx="7">
                  <c:v>325.39999999999998</c:v>
                </c:pt>
                <c:pt idx="8">
                  <c:v>358.11044999999996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E6-4CC8-B993-23671C4A7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389168"/>
        <c:axId val="574389824"/>
      </c:lineChart>
      <c:catAx>
        <c:axId val="57438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74389824"/>
        <c:crosses val="autoZero"/>
        <c:auto val="1"/>
        <c:lblAlgn val="ctr"/>
        <c:lblOffset val="100"/>
        <c:noMultiLvlLbl val="0"/>
      </c:catAx>
      <c:valAx>
        <c:axId val="5743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7438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Sheet2!$P$11</c:f>
              <c:strCache>
                <c:ptCount val="1"/>
                <c:pt idx="0">
                  <c:v>フランス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Sheet2!$Q$11:$AA$11</c:f>
              <c:numCache>
                <c:formatCode>#,##0_ </c:formatCode>
                <c:ptCount val="10"/>
                <c:pt idx="0">
                  <c:v>9399.0959999999995</c:v>
                </c:pt>
                <c:pt idx="1">
                  <c:v>9756.503999999999</c:v>
                </c:pt>
                <c:pt idx="2">
                  <c:v>9321.8080000000009</c:v>
                </c:pt>
                <c:pt idx="3">
                  <c:v>12561.119999999999</c:v>
                </c:pt>
                <c:pt idx="4">
                  <c:v>13972.199999999999</c:v>
                </c:pt>
                <c:pt idx="5">
                  <c:v>13818.2</c:v>
                </c:pt>
                <c:pt idx="6">
                  <c:v>11511.039999999999</c:v>
                </c:pt>
                <c:pt idx="7">
                  <c:v>12327.426546000001</c:v>
                </c:pt>
                <c:pt idx="8">
                  <c:v>12884.305693006248</c:v>
                </c:pt>
                <c:pt idx="9">
                  <c:v>12857.791569425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A-4E89-958A-977996A74684}"/>
            </c:ext>
          </c:extLst>
        </c:ser>
        <c:ser>
          <c:idx val="1"/>
          <c:order val="1"/>
          <c:tx>
            <c:strRef>
              <c:f>Sheet2!$P$12</c:f>
              <c:strCache>
                <c:ptCount val="1"/>
                <c:pt idx="0">
                  <c:v>ドイツ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Sheet2!$Q$12:$AA$12</c:f>
              <c:numCache>
                <c:formatCode>#,##0_ </c:formatCode>
                <c:ptCount val="10"/>
                <c:pt idx="0">
                  <c:v>11917.808000000001</c:v>
                </c:pt>
                <c:pt idx="1">
                  <c:v>12522.440999999999</c:v>
                </c:pt>
                <c:pt idx="2">
                  <c:v>11867.746999999999</c:v>
                </c:pt>
                <c:pt idx="3">
                  <c:v>16523.68</c:v>
                </c:pt>
                <c:pt idx="4">
                  <c:v>18555.505000000001</c:v>
                </c:pt>
                <c:pt idx="5">
                  <c:v>17557.099999999999</c:v>
                </c:pt>
                <c:pt idx="6">
                  <c:v>15319.04</c:v>
                </c:pt>
                <c:pt idx="7">
                  <c:v>16041.740000000002</c:v>
                </c:pt>
                <c:pt idx="8">
                  <c:v>16066.055923718748</c:v>
                </c:pt>
                <c:pt idx="9">
                  <c:v>16300.387706075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A-4E89-958A-977996A74684}"/>
            </c:ext>
          </c:extLst>
        </c:ser>
        <c:ser>
          <c:idx val="2"/>
          <c:order val="2"/>
          <c:tx>
            <c:strRef>
              <c:f>Sheet2!$P$13</c:f>
              <c:strCache>
                <c:ptCount val="1"/>
                <c:pt idx="0">
                  <c:v>イタリア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Sheet2!$Q$13:$AA$13</c:f>
              <c:numCache>
                <c:formatCode>#,##0_ </c:formatCode>
                <c:ptCount val="10"/>
                <c:pt idx="0">
                  <c:v>17613.432000000001</c:v>
                </c:pt>
                <c:pt idx="1">
                  <c:v>17464.460999999999</c:v>
                </c:pt>
                <c:pt idx="2">
                  <c:v>17997.154999999999</c:v>
                </c:pt>
                <c:pt idx="3">
                  <c:v>23238.559999999998</c:v>
                </c:pt>
                <c:pt idx="4">
                  <c:v>24948.844999999998</c:v>
                </c:pt>
                <c:pt idx="5">
                  <c:v>22784.300000000003</c:v>
                </c:pt>
                <c:pt idx="6">
                  <c:v>20095.359999999997</c:v>
                </c:pt>
                <c:pt idx="7">
                  <c:v>19867.078000000001</c:v>
                </c:pt>
                <c:pt idx="8">
                  <c:v>19273.781113231249</c:v>
                </c:pt>
                <c:pt idx="9">
                  <c:v>20195.2783522875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A-4E89-958A-977996A74684}"/>
            </c:ext>
          </c:extLst>
        </c:ser>
        <c:ser>
          <c:idx val="3"/>
          <c:order val="3"/>
          <c:tx>
            <c:strRef>
              <c:f>Sheet2!$P$14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Sheet2!$Q$14:$AA$14</c:f>
              <c:numCache>
                <c:formatCode>#,##0_ </c:formatCode>
                <c:ptCount val="10"/>
                <c:pt idx="0">
                  <c:v>13549.599888000001</c:v>
                </c:pt>
                <c:pt idx="1">
                  <c:v>14294.481980999999</c:v>
                </c:pt>
                <c:pt idx="2">
                  <c:v>15503.802809000001</c:v>
                </c:pt>
                <c:pt idx="3">
                  <c:v>17004.74064</c:v>
                </c:pt>
                <c:pt idx="4">
                  <c:v>18563.443749999999</c:v>
                </c:pt>
                <c:pt idx="5">
                  <c:v>18148.911</c:v>
                </c:pt>
                <c:pt idx="6">
                  <c:v>16432.335999999999</c:v>
                </c:pt>
                <c:pt idx="7">
                  <c:v>16874.126818000001</c:v>
                </c:pt>
                <c:pt idx="8">
                  <c:v>17606.298091643748</c:v>
                </c:pt>
                <c:pt idx="9">
                  <c:v>17902.209798412503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5A-4E89-958A-977996A74684}"/>
            </c:ext>
          </c:extLst>
        </c:ser>
        <c:ser>
          <c:idx val="4"/>
          <c:order val="4"/>
          <c:tx>
            <c:strRef>
              <c:f>Sheet2!$P$15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Sheet2!$Q$15:$AA$15</c:f>
              <c:numCache>
                <c:formatCode>#,##0_ </c:formatCode>
                <c:ptCount val="10"/>
                <c:pt idx="0">
                  <c:v>6037.8879999999999</c:v>
                </c:pt>
                <c:pt idx="1">
                  <c:v>6069.1193999999996</c:v>
                </c:pt>
                <c:pt idx="2">
                  <c:v>6823.7550000000001</c:v>
                </c:pt>
                <c:pt idx="3">
                  <c:v>9311.0400000000009</c:v>
                </c:pt>
                <c:pt idx="4">
                  <c:v>11135.42</c:v>
                </c:pt>
                <c:pt idx="5">
                  <c:v>11918.5</c:v>
                </c:pt>
                <c:pt idx="6">
                  <c:v>10412.16</c:v>
                </c:pt>
                <c:pt idx="7">
                  <c:v>11049.730000000001</c:v>
                </c:pt>
                <c:pt idx="8">
                  <c:v>11072.69478140375</c:v>
                </c:pt>
                <c:pt idx="9">
                  <c:v>10338.861188019375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5A-4E89-958A-977996A74684}"/>
            </c:ext>
          </c:extLst>
        </c:ser>
        <c:ser>
          <c:idx val="5"/>
          <c:order val="5"/>
          <c:tx>
            <c:strRef>
              <c:f>Sheet2!$P$16</c:f>
              <c:strCache>
                <c:ptCount val="1"/>
                <c:pt idx="0">
                  <c:v>イギリス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Sheet2!$Q$16:$AA$16</c:f>
              <c:numCache>
                <c:formatCode>#,##0_ </c:formatCode>
                <c:ptCount val="10"/>
                <c:pt idx="0">
                  <c:v>10627.736000000001</c:v>
                </c:pt>
                <c:pt idx="1">
                  <c:v>10330.415999999999</c:v>
                </c:pt>
                <c:pt idx="2">
                  <c:v>10710.501999999999</c:v>
                </c:pt>
                <c:pt idx="3">
                  <c:v>13566.4</c:v>
                </c:pt>
                <c:pt idx="4">
                  <c:v>16343.24</c:v>
                </c:pt>
                <c:pt idx="5">
                  <c:v>17557.099999999999</c:v>
                </c:pt>
                <c:pt idx="6">
                  <c:v>13621.76</c:v>
                </c:pt>
                <c:pt idx="7">
                  <c:v>14145.898000000001</c:v>
                </c:pt>
                <c:pt idx="8">
                  <c:v>15363.174863843749</c:v>
                </c:pt>
                <c:pt idx="9">
                  <c:v>16085.25952433125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5A-4E89-958A-977996A74684}"/>
            </c:ext>
          </c:extLst>
        </c:ser>
        <c:ser>
          <c:idx val="6"/>
          <c:order val="6"/>
          <c:tx>
            <c:strRef>
              <c:f>Sheet2!$P$17</c:f>
              <c:strCache>
                <c:ptCount val="1"/>
                <c:pt idx="0">
                  <c:v>アメリカ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Sheet2!$Q$17:$AA$17</c:f>
              <c:numCache>
                <c:formatCode>#,##0_ </c:formatCode>
                <c:ptCount val="10"/>
                <c:pt idx="0">
                  <c:v>5958.9040000000005</c:v>
                </c:pt>
                <c:pt idx="1">
                  <c:v>5436.2219999999998</c:v>
                </c:pt>
                <c:pt idx="2">
                  <c:v>5323.3270000000002</c:v>
                </c:pt>
                <c:pt idx="3">
                  <c:v>6675.84</c:v>
                </c:pt>
                <c:pt idx="4">
                  <c:v>7515.3499999999995</c:v>
                </c:pt>
                <c:pt idx="5">
                  <c:v>8361.0999999999985</c:v>
                </c:pt>
                <c:pt idx="6">
                  <c:v>7354.8799999999992</c:v>
                </c:pt>
                <c:pt idx="7">
                  <c:v>7713.9533726000009</c:v>
                </c:pt>
                <c:pt idx="8">
                  <c:v>7648.9649488549994</c:v>
                </c:pt>
                <c:pt idx="9">
                  <c:v>7438.32193311625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5A-4E89-958A-977996A74684}"/>
            </c:ext>
          </c:extLst>
        </c:ser>
        <c:ser>
          <c:idx val="7"/>
          <c:order val="7"/>
          <c:tx>
            <c:strRef>
              <c:f>Sheet2!$P$18</c:f>
              <c:strCache>
                <c:ptCount val="1"/>
                <c:pt idx="0">
                  <c:v>スペイン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Sheet2!$Q$18:$AA$18</c:f>
              <c:numCache>
                <c:formatCode>#,##0_ </c:formatCode>
                <c:ptCount val="10"/>
                <c:pt idx="0">
                  <c:v>11645.752</c:v>
                </c:pt>
                <c:pt idx="1">
                  <c:v>11286.935999999998</c:v>
                </c:pt>
                <c:pt idx="2">
                  <c:v>11524.564</c:v>
                </c:pt>
                <c:pt idx="3">
                  <c:v>13937.28</c:v>
                </c:pt>
                <c:pt idx="4">
                  <c:v>16417.334999999999</c:v>
                </c:pt>
                <c:pt idx="5">
                  <c:v>15242.672499999999</c:v>
                </c:pt>
                <c:pt idx="6">
                  <c:v>12585.668479999998</c:v>
                </c:pt>
                <c:pt idx="7">
                  <c:v>12957.799620000002</c:v>
                </c:pt>
                <c:pt idx="8">
                  <c:v>14082.831374881249</c:v>
                </c:pt>
                <c:pt idx="9">
                  <c:v>13380.91947204375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F-447D-802A-5F27BB98D9AF}"/>
            </c:ext>
          </c:extLst>
        </c:ser>
        <c:ser>
          <c:idx val="8"/>
          <c:order val="8"/>
          <c:tx>
            <c:strRef>
              <c:f>Sheet2!$P$19</c:f>
              <c:strCache>
                <c:ptCount val="1"/>
                <c:pt idx="0">
                  <c:v>デンマーク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Sheet2!$Q$19:$AA$19</c:f>
              <c:numCache>
                <c:formatCode>#,##0_ </c:formatCode>
                <c:ptCount val="10"/>
                <c:pt idx="0">
                  <c:v>10610.184000000001</c:v>
                </c:pt>
                <c:pt idx="1">
                  <c:v>10170.995999999999</c:v>
                </c:pt>
                <c:pt idx="2">
                  <c:v>9601.143</c:v>
                </c:pt>
                <c:pt idx="3">
                  <c:v>12531.84</c:v>
                </c:pt>
                <c:pt idx="4">
                  <c:v>12807.849999999999</c:v>
                </c:pt>
                <c:pt idx="5">
                  <c:v>11603.900000000001</c:v>
                </c:pt>
                <c:pt idx="6">
                  <c:v>10684.16</c:v>
                </c:pt>
                <c:pt idx="7">
                  <c:v>10298.124</c:v>
                </c:pt>
                <c:pt idx="8">
                  <c:v>10264.73772429125</c:v>
                </c:pt>
                <c:pt idx="9">
                  <c:v>8736.5824666037497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F-447D-802A-5F27BB98D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67504"/>
        <c:axId val="605066520"/>
      </c:lineChart>
      <c:catAx>
        <c:axId val="6050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066520"/>
        <c:crosses val="autoZero"/>
        <c:auto val="1"/>
        <c:lblAlgn val="ctr"/>
        <c:lblOffset val="100"/>
        <c:noMultiLvlLbl val="0"/>
      </c:catAx>
      <c:valAx>
        <c:axId val="605066520"/>
        <c:scaling>
          <c:orientation val="minMax"/>
          <c:max val="4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06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Sheet2!$P$23</c:f>
              <c:strCache>
                <c:ptCount val="1"/>
                <c:pt idx="0">
                  <c:v>フランス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Sheet2!$Q$23:$AA$23</c:f>
              <c:numCache>
                <c:formatCode>#,##0_ </c:formatCode>
                <c:ptCount val="10"/>
                <c:pt idx="0">
                  <c:v>14462.848000000002</c:v>
                </c:pt>
                <c:pt idx="1">
                  <c:v>14873.885999999999</c:v>
                </c:pt>
                <c:pt idx="2">
                  <c:v>14182.236999999999</c:v>
                </c:pt>
                <c:pt idx="3">
                  <c:v>19002.719999999998</c:v>
                </c:pt>
                <c:pt idx="4">
                  <c:v>21551.059999999998</c:v>
                </c:pt>
                <c:pt idx="5">
                  <c:v>21804.199999999997</c:v>
                </c:pt>
                <c:pt idx="6">
                  <c:v>19823.359999999997</c:v>
                </c:pt>
                <c:pt idx="7">
                  <c:v>21011.314000000002</c:v>
                </c:pt>
                <c:pt idx="8">
                  <c:v>22396.690110743748</c:v>
                </c:pt>
                <c:pt idx="9">
                  <c:v>21707.9609962875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C-44CE-9484-FAE5A682AFE6}"/>
            </c:ext>
          </c:extLst>
        </c:ser>
        <c:ser>
          <c:idx val="1"/>
          <c:order val="1"/>
          <c:tx>
            <c:strRef>
              <c:f>Sheet2!$P$24</c:f>
              <c:strCache>
                <c:ptCount val="1"/>
                <c:pt idx="0">
                  <c:v>ドイツ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Sheet2!$Q$24:$AA$24</c:f>
              <c:numCache>
                <c:formatCode>#,##0_ </c:formatCode>
                <c:ptCount val="10"/>
                <c:pt idx="0">
                  <c:v>27969.112000000001</c:v>
                </c:pt>
                <c:pt idx="1">
                  <c:v>28034.006999999998</c:v>
                </c:pt>
                <c:pt idx="2">
                  <c:v>27031.647000000001</c:v>
                </c:pt>
                <c:pt idx="3">
                  <c:v>37829.760000000002</c:v>
                </c:pt>
                <c:pt idx="4">
                  <c:v>41821.334999999999</c:v>
                </c:pt>
                <c:pt idx="5">
                  <c:v>39579.100000000006</c:v>
                </c:pt>
                <c:pt idx="6">
                  <c:v>35773.440000000002</c:v>
                </c:pt>
                <c:pt idx="7">
                  <c:v>38545.048000000003</c:v>
                </c:pt>
                <c:pt idx="8">
                  <c:v>39044.371966724997</c:v>
                </c:pt>
                <c:pt idx="9">
                  <c:v>36426.800941093752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C-44CE-9484-FAE5A682AFE6}"/>
            </c:ext>
          </c:extLst>
        </c:ser>
        <c:ser>
          <c:idx val="2"/>
          <c:order val="2"/>
          <c:tx>
            <c:strRef>
              <c:f>Sheet2!$P$25</c:f>
              <c:strCache>
                <c:ptCount val="1"/>
                <c:pt idx="0">
                  <c:v>イタリア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Sheet2!$Q$25:$AA$25</c:f>
              <c:numCache>
                <c:formatCode>#,##0_ </c:formatCode>
                <c:ptCount val="10"/>
                <c:pt idx="0">
                  <c:v>23203.743999999999</c:v>
                </c:pt>
                <c:pt idx="1">
                  <c:v>22502.132999999998</c:v>
                </c:pt>
                <c:pt idx="2">
                  <c:v>23176.824000000001</c:v>
                </c:pt>
                <c:pt idx="3">
                  <c:v>30441.439999999995</c:v>
                </c:pt>
                <c:pt idx="4">
                  <c:v>34305.985000000001</c:v>
                </c:pt>
                <c:pt idx="5">
                  <c:v>33178.199999999997</c:v>
                </c:pt>
                <c:pt idx="6">
                  <c:v>29288.959999999999</c:v>
                </c:pt>
                <c:pt idx="7">
                  <c:v>29525.776000000002</c:v>
                </c:pt>
                <c:pt idx="8">
                  <c:v>30913.127572374997</c:v>
                </c:pt>
                <c:pt idx="9">
                  <c:v>31551.01651219375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0C-44CE-9484-FAE5A682AFE6}"/>
            </c:ext>
          </c:extLst>
        </c:ser>
        <c:ser>
          <c:idx val="3"/>
          <c:order val="3"/>
          <c:tx>
            <c:strRef>
              <c:f>Sheet2!$P$26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Sheet2!$Q$26:$AA$26</c:f>
              <c:numCache>
                <c:formatCode>#,##0_ </c:formatCode>
                <c:ptCount val="10"/>
                <c:pt idx="0">
                  <c:v>21395.888000000003</c:v>
                </c:pt>
                <c:pt idx="1">
                  <c:v>21872.423999999995</c:v>
                </c:pt>
                <c:pt idx="2">
                  <c:v>23192.786000000004</c:v>
                </c:pt>
                <c:pt idx="3">
                  <c:v>24819.68</c:v>
                </c:pt>
                <c:pt idx="4">
                  <c:v>26811.805</c:v>
                </c:pt>
                <c:pt idx="5">
                  <c:v>27237.1</c:v>
                </c:pt>
                <c:pt idx="6">
                  <c:v>24295.040000000001</c:v>
                </c:pt>
                <c:pt idx="7">
                  <c:v>25375.116000000002</c:v>
                </c:pt>
                <c:pt idx="8">
                  <c:v>26474.245106806255</c:v>
                </c:pt>
                <c:pt idx="9">
                  <c:v>27646.707039325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0C-44CE-9484-FAE5A682AFE6}"/>
            </c:ext>
          </c:extLst>
        </c:ser>
        <c:ser>
          <c:idx val="4"/>
          <c:order val="4"/>
          <c:tx>
            <c:strRef>
              <c:f>Sheet2!$P$27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Sheet2!$Q$27:$AA$27</c:f>
              <c:numCache>
                <c:formatCode>#,##0_ </c:formatCode>
                <c:ptCount val="10"/>
                <c:pt idx="0">
                  <c:v>8925.1920000000009</c:v>
                </c:pt>
                <c:pt idx="1">
                  <c:v>9820.271999999999</c:v>
                </c:pt>
                <c:pt idx="2">
                  <c:v>9968.2690000000002</c:v>
                </c:pt>
                <c:pt idx="3">
                  <c:v>12873.44</c:v>
                </c:pt>
                <c:pt idx="4">
                  <c:v>14300.334999999999</c:v>
                </c:pt>
                <c:pt idx="5">
                  <c:v>15040.3</c:v>
                </c:pt>
                <c:pt idx="6">
                  <c:v>12958.08</c:v>
                </c:pt>
                <c:pt idx="7">
                  <c:v>12238.838</c:v>
                </c:pt>
                <c:pt idx="8">
                  <c:v>12117.257539437498</c:v>
                </c:pt>
                <c:pt idx="9">
                  <c:v>11141.473893116874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0C-44CE-9484-FAE5A682AFE6}"/>
            </c:ext>
          </c:extLst>
        </c:ser>
        <c:ser>
          <c:idx val="5"/>
          <c:order val="5"/>
          <c:tx>
            <c:strRef>
              <c:f>Sheet2!$P$28</c:f>
              <c:strCache>
                <c:ptCount val="1"/>
                <c:pt idx="0">
                  <c:v>イギリス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Sheet2!$Q$28:$AA$28</c:f>
              <c:numCache>
                <c:formatCode>#,##0_ </c:formatCode>
                <c:ptCount val="10"/>
                <c:pt idx="0">
                  <c:v>16147.84</c:v>
                </c:pt>
                <c:pt idx="1">
                  <c:v>16683.303</c:v>
                </c:pt>
                <c:pt idx="2">
                  <c:v>17382.618000000002</c:v>
                </c:pt>
                <c:pt idx="3">
                  <c:v>22457.759999999998</c:v>
                </c:pt>
                <c:pt idx="4">
                  <c:v>26822.39</c:v>
                </c:pt>
                <c:pt idx="5">
                  <c:v>27830</c:v>
                </c:pt>
                <c:pt idx="6">
                  <c:v>22117.179520000002</c:v>
                </c:pt>
                <c:pt idx="7">
                  <c:v>23017.518683999999</c:v>
                </c:pt>
                <c:pt idx="8">
                  <c:v>25285.918351143748</c:v>
                </c:pt>
                <c:pt idx="9">
                  <c:v>26107.013763049999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0C-44CE-9484-FAE5A682AFE6}"/>
            </c:ext>
          </c:extLst>
        </c:ser>
        <c:ser>
          <c:idx val="6"/>
          <c:order val="6"/>
          <c:tx>
            <c:strRef>
              <c:f>Sheet2!$P$29</c:f>
              <c:strCache>
                <c:ptCount val="1"/>
                <c:pt idx="0">
                  <c:v>アメリカ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Sheet2!$Q$29:$AA$29</c:f>
              <c:numCache>
                <c:formatCode>#,##0_ </c:formatCode>
                <c:ptCount val="10"/>
                <c:pt idx="0">
                  <c:v>10162.608</c:v>
                </c:pt>
                <c:pt idx="1">
                  <c:v>9342.0119999999988</c:v>
                </c:pt>
                <c:pt idx="2">
                  <c:v>9481.4279999999999</c:v>
                </c:pt>
                <c:pt idx="3">
                  <c:v>11829.119999999999</c:v>
                </c:pt>
                <c:pt idx="4">
                  <c:v>13252.42</c:v>
                </c:pt>
                <c:pt idx="5">
                  <c:v>15306.5</c:v>
                </c:pt>
                <c:pt idx="6">
                  <c:v>13654.4</c:v>
                </c:pt>
                <c:pt idx="7">
                  <c:v>14456.748780000002</c:v>
                </c:pt>
                <c:pt idx="8">
                  <c:v>14223.592570087498</c:v>
                </c:pt>
                <c:pt idx="9">
                  <c:v>14200.409187868749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0C-44CE-9484-FAE5A682AFE6}"/>
            </c:ext>
          </c:extLst>
        </c:ser>
        <c:ser>
          <c:idx val="7"/>
          <c:order val="7"/>
          <c:tx>
            <c:strRef>
              <c:f>Sheet2!$P$30</c:f>
              <c:strCache>
                <c:ptCount val="1"/>
                <c:pt idx="0">
                  <c:v>スペイン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Sheet2!$Q$30:$AA$30</c:f>
              <c:numCache>
                <c:formatCode>#,##0_ </c:formatCode>
                <c:ptCount val="10"/>
                <c:pt idx="0">
                  <c:v>20772.792000000001</c:v>
                </c:pt>
                <c:pt idx="1">
                  <c:v>22597.785</c:v>
                </c:pt>
                <c:pt idx="2">
                  <c:v>22969.318000000003</c:v>
                </c:pt>
                <c:pt idx="3">
                  <c:v>28616.319999999996</c:v>
                </c:pt>
                <c:pt idx="4">
                  <c:v>34560.025000000001</c:v>
                </c:pt>
                <c:pt idx="5">
                  <c:v>33952.600000000006</c:v>
                </c:pt>
                <c:pt idx="6">
                  <c:v>29191.040000000001</c:v>
                </c:pt>
                <c:pt idx="7">
                  <c:v>32620.407134000001</c:v>
                </c:pt>
                <c:pt idx="8">
                  <c:v>34430.636172524995</c:v>
                </c:pt>
                <c:pt idx="9">
                  <c:v>31371.489041681252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F4-49E3-AA9C-DCABEE486AF0}"/>
            </c:ext>
          </c:extLst>
        </c:ser>
        <c:ser>
          <c:idx val="8"/>
          <c:order val="8"/>
          <c:tx>
            <c:strRef>
              <c:f>Sheet2!$P$31</c:f>
              <c:strCache>
                <c:ptCount val="1"/>
                <c:pt idx="0">
                  <c:v>デンマーク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Sheet2!$Q$10:$AA$10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Sheet2!$Q$31:$AA$31</c:f>
              <c:numCache>
                <c:formatCode>#,##0_ </c:formatCode>
                <c:ptCount val="10"/>
                <c:pt idx="0">
                  <c:v>30988.056000000004</c:v>
                </c:pt>
                <c:pt idx="1">
                  <c:v>32346.317999999999</c:v>
                </c:pt>
                <c:pt idx="2">
                  <c:v>30359.723999999998</c:v>
                </c:pt>
                <c:pt idx="3">
                  <c:v>36229.119999999995</c:v>
                </c:pt>
                <c:pt idx="4">
                  <c:v>40095.979999999996</c:v>
                </c:pt>
                <c:pt idx="5">
                  <c:v>38090.800000000003</c:v>
                </c:pt>
                <c:pt idx="6">
                  <c:v>35904</c:v>
                </c:pt>
                <c:pt idx="7">
                  <c:v>36503.372000000003</c:v>
                </c:pt>
                <c:pt idx="8">
                  <c:v>39548.912349487495</c:v>
                </c:pt>
                <c:pt idx="9">
                  <c:v>35041.573695837498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4-49E3-AA9C-DCABEE486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67504"/>
        <c:axId val="605066520"/>
      </c:lineChart>
      <c:catAx>
        <c:axId val="6050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066520"/>
        <c:crosses val="autoZero"/>
        <c:auto val="1"/>
        <c:lblAlgn val="ctr"/>
        <c:lblOffset val="100"/>
        <c:noMultiLvlLbl val="0"/>
      </c:catAx>
      <c:valAx>
        <c:axId val="60506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506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Sheet2!$P$55</c:f>
              <c:strCache>
                <c:ptCount val="1"/>
                <c:pt idx="0">
                  <c:v>ドイツ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Sheet2!$Q$54:$AB$54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Sheet2!$Q$55:$AB$55</c:f>
              <c:numCache>
                <c:formatCode>#,##0.0_ </c:formatCode>
                <c:ptCount val="11"/>
                <c:pt idx="0">
                  <c:v>27.969112000000003</c:v>
                </c:pt>
                <c:pt idx="1">
                  <c:v>28.034006999999999</c:v>
                </c:pt>
                <c:pt idx="2">
                  <c:v>27.031647</c:v>
                </c:pt>
                <c:pt idx="3">
                  <c:v>37.82976</c:v>
                </c:pt>
                <c:pt idx="4">
                  <c:v>41.821334999999998</c:v>
                </c:pt>
                <c:pt idx="5">
                  <c:v>39.579100000000004</c:v>
                </c:pt>
                <c:pt idx="6">
                  <c:v>35.773440000000001</c:v>
                </c:pt>
                <c:pt idx="7">
                  <c:v>38.545048000000001</c:v>
                </c:pt>
                <c:pt idx="8">
                  <c:v>39.044371966724995</c:v>
                </c:pt>
                <c:pt idx="9">
                  <c:v>36.426800941093752</c:v>
                </c:pt>
                <c:pt idx="10">
                  <c:v>36.834872124374996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D7-4C49-A2B4-5FAB5E95CE1A}"/>
            </c:ext>
          </c:extLst>
        </c:ser>
        <c:ser>
          <c:idx val="3"/>
          <c:order val="3"/>
          <c:tx>
            <c:strRef>
              <c:f>Sheet2!$P$58</c:f>
              <c:strCache>
                <c:ptCount val="1"/>
                <c:pt idx="0">
                  <c:v>イタリア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Sheet2!$Q$54:$AB$54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Sheet2!$Q$58:$AB$58</c:f>
              <c:numCache>
                <c:formatCode>#,##0.0_ </c:formatCode>
                <c:ptCount val="11"/>
                <c:pt idx="0">
                  <c:v>23.203744</c:v>
                </c:pt>
                <c:pt idx="1">
                  <c:v>22.502132999999997</c:v>
                </c:pt>
                <c:pt idx="2">
                  <c:v>23.176824</c:v>
                </c:pt>
                <c:pt idx="3">
                  <c:v>30.441439999999997</c:v>
                </c:pt>
                <c:pt idx="4">
                  <c:v>34.305985</c:v>
                </c:pt>
                <c:pt idx="5">
                  <c:v>33.178199999999997</c:v>
                </c:pt>
                <c:pt idx="6">
                  <c:v>29.288959999999999</c:v>
                </c:pt>
                <c:pt idx="7">
                  <c:v>29.525776</c:v>
                </c:pt>
                <c:pt idx="8">
                  <c:v>30.913127572374997</c:v>
                </c:pt>
                <c:pt idx="9">
                  <c:v>31.551016512193751</c:v>
                </c:pt>
                <c:pt idx="10">
                  <c:v>30.338750337187498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D7-4C49-A2B4-5FAB5E95CE1A}"/>
            </c:ext>
          </c:extLst>
        </c:ser>
        <c:ser>
          <c:idx val="4"/>
          <c:order val="4"/>
          <c:tx>
            <c:strRef>
              <c:f>Sheet2!$P$59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Sheet2!$Q$54:$AB$54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Sheet2!$Q$59:$AB$59</c:f>
              <c:numCache>
                <c:formatCode>#,##0.0_ </c:formatCode>
                <c:ptCount val="11"/>
                <c:pt idx="0">
                  <c:v>21.395888000000003</c:v>
                </c:pt>
                <c:pt idx="1">
                  <c:v>21.872423999999995</c:v>
                </c:pt>
                <c:pt idx="2">
                  <c:v>23.192786000000005</c:v>
                </c:pt>
                <c:pt idx="3">
                  <c:v>24.819680000000002</c:v>
                </c:pt>
                <c:pt idx="4">
                  <c:v>26.811805</c:v>
                </c:pt>
                <c:pt idx="5">
                  <c:v>27.237099999999998</c:v>
                </c:pt>
                <c:pt idx="6">
                  <c:v>24.29504</c:v>
                </c:pt>
                <c:pt idx="7">
                  <c:v>25.375116000000002</c:v>
                </c:pt>
                <c:pt idx="8">
                  <c:v>26.474245106806254</c:v>
                </c:pt>
                <c:pt idx="9">
                  <c:v>27.646707039325001</c:v>
                </c:pt>
                <c:pt idx="10">
                  <c:v>27.274786694999996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D7-4C49-A2B4-5FAB5E95CE1A}"/>
            </c:ext>
          </c:extLst>
        </c:ser>
        <c:ser>
          <c:idx val="5"/>
          <c:order val="5"/>
          <c:tx>
            <c:strRef>
              <c:f>Sheet2!$P$60</c:f>
              <c:strCache>
                <c:ptCount val="1"/>
                <c:pt idx="0">
                  <c:v>イギリス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Sheet2!$Q$54:$AB$54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Sheet2!$Q$60:$AB$60</c:f>
              <c:numCache>
                <c:formatCode>#,##0.0_ </c:formatCode>
                <c:ptCount val="11"/>
                <c:pt idx="0">
                  <c:v>16.147839999999999</c:v>
                </c:pt>
                <c:pt idx="1">
                  <c:v>16.683302999999999</c:v>
                </c:pt>
                <c:pt idx="2">
                  <c:v>17.382618000000001</c:v>
                </c:pt>
                <c:pt idx="3">
                  <c:v>22.457759999999997</c:v>
                </c:pt>
                <c:pt idx="4">
                  <c:v>26.822389999999999</c:v>
                </c:pt>
                <c:pt idx="5">
                  <c:v>27.83</c:v>
                </c:pt>
                <c:pt idx="6">
                  <c:v>22.117179520000001</c:v>
                </c:pt>
                <c:pt idx="7">
                  <c:v>23.017518683999999</c:v>
                </c:pt>
                <c:pt idx="8">
                  <c:v>25.285918351143749</c:v>
                </c:pt>
                <c:pt idx="9">
                  <c:v>26.107013763049999</c:v>
                </c:pt>
                <c:pt idx="10">
                  <c:v>25.738930729687496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D7-4C49-A2B4-5FAB5E95CE1A}"/>
            </c:ext>
          </c:extLst>
        </c:ser>
        <c:ser>
          <c:idx val="6"/>
          <c:order val="6"/>
          <c:tx>
            <c:strRef>
              <c:f>Sheet2!$P$61</c:f>
              <c:strCache>
                <c:ptCount val="1"/>
                <c:pt idx="0">
                  <c:v>フランス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ash"/>
            <c:size val="7"/>
            <c:spPr>
              <a:noFill/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Sheet2!$Q$54:$AB$54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Sheet2!$Q$61:$AB$61</c:f>
              <c:numCache>
                <c:formatCode>#,##0.0_ </c:formatCode>
                <c:ptCount val="11"/>
                <c:pt idx="0">
                  <c:v>14.462848000000001</c:v>
                </c:pt>
                <c:pt idx="1">
                  <c:v>14.873885999999999</c:v>
                </c:pt>
                <c:pt idx="2">
                  <c:v>14.182236999999999</c:v>
                </c:pt>
                <c:pt idx="3">
                  <c:v>19.002719999999997</c:v>
                </c:pt>
                <c:pt idx="4">
                  <c:v>21.551059999999996</c:v>
                </c:pt>
                <c:pt idx="5">
                  <c:v>21.804199999999998</c:v>
                </c:pt>
                <c:pt idx="6">
                  <c:v>19.823359999999997</c:v>
                </c:pt>
                <c:pt idx="7">
                  <c:v>21.011314000000002</c:v>
                </c:pt>
                <c:pt idx="8">
                  <c:v>22.396690110743748</c:v>
                </c:pt>
                <c:pt idx="9">
                  <c:v>21.7079609962875</c:v>
                </c:pt>
                <c:pt idx="10">
                  <c:v>23.010510948749996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D7-4C49-A2B4-5FAB5E95CE1A}"/>
            </c:ext>
          </c:extLst>
        </c:ser>
        <c:ser>
          <c:idx val="7"/>
          <c:order val="7"/>
          <c:tx>
            <c:strRef>
              <c:f>Sheet2!$P$62</c:f>
              <c:strCache>
                <c:ptCount val="1"/>
                <c:pt idx="0">
                  <c:v>アメリカ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Sheet2!$Q$54:$AB$54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Sheet2!$Q$62:$AB$62</c:f>
              <c:numCache>
                <c:formatCode>#,##0.0_ </c:formatCode>
                <c:ptCount val="11"/>
                <c:pt idx="0">
                  <c:v>10.162608000000001</c:v>
                </c:pt>
                <c:pt idx="1">
                  <c:v>9.3420119999999987</c:v>
                </c:pt>
                <c:pt idx="2">
                  <c:v>9.4814279999999993</c:v>
                </c:pt>
                <c:pt idx="3">
                  <c:v>11.82912</c:v>
                </c:pt>
                <c:pt idx="4">
                  <c:v>13.252420000000001</c:v>
                </c:pt>
                <c:pt idx="5">
                  <c:v>15.3065</c:v>
                </c:pt>
                <c:pt idx="6">
                  <c:v>13.654399999999999</c:v>
                </c:pt>
                <c:pt idx="7">
                  <c:v>14.456748780000002</c:v>
                </c:pt>
                <c:pt idx="8">
                  <c:v>14.223592570087497</c:v>
                </c:pt>
                <c:pt idx="9">
                  <c:v>14.200409187868749</c:v>
                </c:pt>
                <c:pt idx="10">
                  <c:v>14.075602697812499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4-4DB6-86D6-B07AD50675C3}"/>
            </c:ext>
          </c:extLst>
        </c:ser>
        <c:ser>
          <c:idx val="8"/>
          <c:order val="8"/>
          <c:tx>
            <c:strRef>
              <c:f>Sheet2!$P$63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Sheet2!$Q$54:$AB$54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Sheet2!$Q$63:$AB$63</c:f>
              <c:numCache>
                <c:formatCode>#,##0.0_ </c:formatCode>
                <c:ptCount val="11"/>
                <c:pt idx="0">
                  <c:v>8.9251920000000009</c:v>
                </c:pt>
                <c:pt idx="1">
                  <c:v>9.8202719999999992</c:v>
                </c:pt>
                <c:pt idx="2">
                  <c:v>9.9682689999999994</c:v>
                </c:pt>
                <c:pt idx="3">
                  <c:v>12.87344</c:v>
                </c:pt>
                <c:pt idx="4">
                  <c:v>14.300334999999999</c:v>
                </c:pt>
                <c:pt idx="5">
                  <c:v>15.040299999999998</c:v>
                </c:pt>
                <c:pt idx="6">
                  <c:v>12.958080000000001</c:v>
                </c:pt>
                <c:pt idx="7">
                  <c:v>12.238837999999999</c:v>
                </c:pt>
                <c:pt idx="8">
                  <c:v>12.117257539437498</c:v>
                </c:pt>
                <c:pt idx="9">
                  <c:v>11.141473893116874</c:v>
                </c:pt>
                <c:pt idx="10">
                  <c:v>11.083198222687498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4-4DB6-86D6-B07AD50675C3}"/>
            </c:ext>
          </c:extLst>
        </c:ser>
        <c:ser>
          <c:idx val="9"/>
          <c:order val="9"/>
          <c:tx>
            <c:strRef>
              <c:f>Sheet2!$P$64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Sheet2!$Q$54:$AB$54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Sheet2!$Q$64:$AB$64</c:f>
              <c:numCache>
                <c:formatCode>#,##0.0_ </c:formatCode>
                <c:ptCount val="11"/>
                <c:pt idx="5">
                  <c:v>9.0399999999999991</c:v>
                </c:pt>
                <c:pt idx="6">
                  <c:v>9.2200000000000006</c:v>
                </c:pt>
                <c:pt idx="7">
                  <c:v>8.7799999999999994</c:v>
                </c:pt>
                <c:pt idx="8">
                  <c:v>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23-4272-9B66-D90D1F7B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67504"/>
        <c:axId val="60506652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Sheet2!$P$56</c15:sqref>
                        </c15:formulaRef>
                      </c:ext>
                    </c:extLst>
                    <c:strCache>
                      <c:ptCount val="1"/>
                      <c:pt idx="0">
                        <c:v>デンマーク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Sheet2!$Q$54:$AB$54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Sheet2!$Q$56:$AB$56</c15:sqref>
                        </c15:formulaRef>
                      </c:ext>
                    </c:extLst>
                    <c:numCache>
                      <c:formatCode>#,##0.0_ </c:formatCode>
                      <c:ptCount val="11"/>
                      <c:pt idx="0">
                        <c:v>30.988056000000004</c:v>
                      </c:pt>
                      <c:pt idx="1">
                        <c:v>32.346317999999997</c:v>
                      </c:pt>
                      <c:pt idx="2">
                        <c:v>30.359724</c:v>
                      </c:pt>
                      <c:pt idx="3">
                        <c:v>36.229119999999995</c:v>
                      </c:pt>
                      <c:pt idx="4">
                        <c:v>40.095979999999997</c:v>
                      </c:pt>
                      <c:pt idx="5">
                        <c:v>38.090800000000002</c:v>
                      </c:pt>
                      <c:pt idx="6">
                        <c:v>35.904000000000003</c:v>
                      </c:pt>
                      <c:pt idx="7">
                        <c:v>36.503372000000006</c:v>
                      </c:pt>
                      <c:pt idx="8">
                        <c:v>39.548912349487495</c:v>
                      </c:pt>
                      <c:pt idx="9">
                        <c:v>35.041573695837499</c:v>
                      </c:pt>
                      <c:pt idx="10">
                        <c:v>32.7555437259375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3D7-4C49-A2B4-5FAB5E95CE1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Sheet2!$P$57</c15:sqref>
                        </c15:formulaRef>
                      </c:ext>
                    </c:extLst>
                    <c:strCache>
                      <c:ptCount val="1"/>
                      <c:pt idx="0">
                        <c:v>スペイン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Sheet2!$Q$54:$AB$54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Sheet2!$Q$57:$AB$57</c15:sqref>
                        </c15:formulaRef>
                      </c:ext>
                    </c:extLst>
                    <c:numCache>
                      <c:formatCode>#,##0.0_ </c:formatCode>
                      <c:ptCount val="11"/>
                      <c:pt idx="0">
                        <c:v>20.772792000000003</c:v>
                      </c:pt>
                      <c:pt idx="1">
                        <c:v>22.597784999999998</c:v>
                      </c:pt>
                      <c:pt idx="2">
                        <c:v>22.969318000000001</c:v>
                      </c:pt>
                      <c:pt idx="3">
                        <c:v>28.616319999999995</c:v>
                      </c:pt>
                      <c:pt idx="4">
                        <c:v>34.560025000000003</c:v>
                      </c:pt>
                      <c:pt idx="5">
                        <c:v>33.952600000000004</c:v>
                      </c:pt>
                      <c:pt idx="6">
                        <c:v>29.191040000000001</c:v>
                      </c:pt>
                      <c:pt idx="7">
                        <c:v>32.620407134000004</c:v>
                      </c:pt>
                      <c:pt idx="8">
                        <c:v>34.430636172524999</c:v>
                      </c:pt>
                      <c:pt idx="9">
                        <c:v>31.371489041681251</c:v>
                      </c:pt>
                      <c:pt idx="10">
                        <c:v>29.379750842812495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3D7-4C49-A2B4-5FAB5E95CE1A}"/>
                  </c:ext>
                </c:extLst>
              </c15:ser>
            </c15:filteredLineSeries>
          </c:ext>
        </c:extLst>
      </c:lineChart>
      <c:catAx>
        <c:axId val="60506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05066520"/>
        <c:crosses val="autoZero"/>
        <c:auto val="1"/>
        <c:lblAlgn val="ctr"/>
        <c:lblOffset val="100"/>
        <c:noMultiLvlLbl val="0"/>
      </c:catAx>
      <c:valAx>
        <c:axId val="60506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0506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Sheet2!$P$42</c:f>
              <c:strCache>
                <c:ptCount val="1"/>
                <c:pt idx="0">
                  <c:v>ドイツ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Sheet2!$Q$41:$AB$41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Sheet2!$Q$42:$AB$42</c:f>
              <c:numCache>
                <c:formatCode>#,##0.0_ </c:formatCode>
                <c:ptCount val="11"/>
                <c:pt idx="0">
                  <c:v>11.917808000000001</c:v>
                </c:pt>
                <c:pt idx="1">
                  <c:v>12.522440999999999</c:v>
                </c:pt>
                <c:pt idx="2">
                  <c:v>11.867747</c:v>
                </c:pt>
                <c:pt idx="3">
                  <c:v>16.523679999999999</c:v>
                </c:pt>
                <c:pt idx="4">
                  <c:v>18.555505</c:v>
                </c:pt>
                <c:pt idx="5">
                  <c:v>17.557099999999998</c:v>
                </c:pt>
                <c:pt idx="6">
                  <c:v>15.319040000000001</c:v>
                </c:pt>
                <c:pt idx="7">
                  <c:v>16.041740000000001</c:v>
                </c:pt>
                <c:pt idx="8">
                  <c:v>16.066055923718746</c:v>
                </c:pt>
                <c:pt idx="9">
                  <c:v>16.300387706075</c:v>
                </c:pt>
                <c:pt idx="10">
                  <c:v>18.539337484687497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5-47E6-AFD8-434923D43A75}"/>
            </c:ext>
          </c:extLst>
        </c:ser>
        <c:ser>
          <c:idx val="3"/>
          <c:order val="3"/>
          <c:tx>
            <c:strRef>
              <c:f>Sheet2!$P$45</c:f>
              <c:strCache>
                <c:ptCount val="1"/>
                <c:pt idx="0">
                  <c:v>イタリア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Sheet2!$Q$41:$AB$41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Sheet2!$Q$45:$AB$45</c:f>
              <c:numCache>
                <c:formatCode>#,##0.0_ </c:formatCode>
                <c:ptCount val="11"/>
                <c:pt idx="0">
                  <c:v>17.613432</c:v>
                </c:pt>
                <c:pt idx="1">
                  <c:v>17.464461</c:v>
                </c:pt>
                <c:pt idx="2">
                  <c:v>17.997154999999999</c:v>
                </c:pt>
                <c:pt idx="3">
                  <c:v>23.238559999999996</c:v>
                </c:pt>
                <c:pt idx="4">
                  <c:v>24.948844999999999</c:v>
                </c:pt>
                <c:pt idx="5">
                  <c:v>22.784300000000002</c:v>
                </c:pt>
                <c:pt idx="6">
                  <c:v>20.095359999999996</c:v>
                </c:pt>
                <c:pt idx="7">
                  <c:v>19.867078000000003</c:v>
                </c:pt>
                <c:pt idx="8">
                  <c:v>19.273781113231248</c:v>
                </c:pt>
                <c:pt idx="9">
                  <c:v>20.195278352287499</c:v>
                </c:pt>
                <c:pt idx="10">
                  <c:v>18.356666847187498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75-47E6-AFD8-434923D43A75}"/>
            </c:ext>
          </c:extLst>
        </c:ser>
        <c:ser>
          <c:idx val="4"/>
          <c:order val="4"/>
          <c:tx>
            <c:strRef>
              <c:f>Sheet2!$P$46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Sheet2!$Q$41:$AB$41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Sheet2!$Q$46:$AB$46</c:f>
              <c:numCache>
                <c:formatCode>#,##0.0_ </c:formatCode>
                <c:ptCount val="11"/>
                <c:pt idx="0">
                  <c:v>13.549599888000001</c:v>
                </c:pt>
                <c:pt idx="1">
                  <c:v>14.294481980999999</c:v>
                </c:pt>
                <c:pt idx="2">
                  <c:v>15.503802809000002</c:v>
                </c:pt>
                <c:pt idx="3">
                  <c:v>17.004740640000001</c:v>
                </c:pt>
                <c:pt idx="4">
                  <c:v>18.563443749999998</c:v>
                </c:pt>
                <c:pt idx="5">
                  <c:v>18.148911000000002</c:v>
                </c:pt>
                <c:pt idx="6">
                  <c:v>16.432335999999999</c:v>
                </c:pt>
                <c:pt idx="7">
                  <c:v>16.874126818000001</c:v>
                </c:pt>
                <c:pt idx="8">
                  <c:v>17.606298091643747</c:v>
                </c:pt>
                <c:pt idx="9">
                  <c:v>17.902209798412503</c:v>
                </c:pt>
                <c:pt idx="10">
                  <c:v>17.300337319687497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75-47E6-AFD8-434923D43A75}"/>
            </c:ext>
          </c:extLst>
        </c:ser>
        <c:ser>
          <c:idx val="5"/>
          <c:order val="5"/>
          <c:tx>
            <c:strRef>
              <c:f>Sheet2!$P$47</c:f>
              <c:strCache>
                <c:ptCount val="1"/>
                <c:pt idx="0">
                  <c:v>イギリス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Sheet2!$Q$41:$AB$41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Sheet2!$Q$47:$AB$47</c:f>
              <c:numCache>
                <c:formatCode>#,##0.0_ </c:formatCode>
                <c:ptCount val="11"/>
                <c:pt idx="0">
                  <c:v>10.627736000000001</c:v>
                </c:pt>
                <c:pt idx="1">
                  <c:v>10.330416</c:v>
                </c:pt>
                <c:pt idx="2">
                  <c:v>10.710501999999998</c:v>
                </c:pt>
                <c:pt idx="3">
                  <c:v>13.5664</c:v>
                </c:pt>
                <c:pt idx="4">
                  <c:v>16.343240000000002</c:v>
                </c:pt>
                <c:pt idx="5">
                  <c:v>17.557099999999998</c:v>
                </c:pt>
                <c:pt idx="6">
                  <c:v>13.62176</c:v>
                </c:pt>
                <c:pt idx="7">
                  <c:v>14.145898000000001</c:v>
                </c:pt>
                <c:pt idx="8">
                  <c:v>15.363174863843749</c:v>
                </c:pt>
                <c:pt idx="9">
                  <c:v>16.085259524331249</c:v>
                </c:pt>
                <c:pt idx="10">
                  <c:v>16.611721863749999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75-47E6-AFD8-434923D43A75}"/>
            </c:ext>
          </c:extLst>
        </c:ser>
        <c:ser>
          <c:idx val="6"/>
          <c:order val="6"/>
          <c:tx>
            <c:strRef>
              <c:f>Sheet2!$P$48</c:f>
              <c:strCache>
                <c:ptCount val="1"/>
                <c:pt idx="0">
                  <c:v>フランス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ash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Sheet2!$Q$41:$AB$41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Sheet2!$Q$48:$AB$48</c:f>
              <c:numCache>
                <c:formatCode>#,##0.0_ </c:formatCode>
                <c:ptCount val="11"/>
                <c:pt idx="0">
                  <c:v>9.3990960000000001</c:v>
                </c:pt>
                <c:pt idx="1">
                  <c:v>9.7565039999999996</c:v>
                </c:pt>
                <c:pt idx="2">
                  <c:v>9.3218080000000008</c:v>
                </c:pt>
                <c:pt idx="3">
                  <c:v>12.561119999999999</c:v>
                </c:pt>
                <c:pt idx="4">
                  <c:v>13.972199999999999</c:v>
                </c:pt>
                <c:pt idx="5">
                  <c:v>13.818200000000001</c:v>
                </c:pt>
                <c:pt idx="6">
                  <c:v>11.511039999999999</c:v>
                </c:pt>
                <c:pt idx="7">
                  <c:v>12.327426546</c:v>
                </c:pt>
                <c:pt idx="8">
                  <c:v>12.884305693006249</c:v>
                </c:pt>
                <c:pt idx="9">
                  <c:v>12.857791569425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C75-47E6-AFD8-434923D43A75}"/>
            </c:ext>
          </c:extLst>
        </c:ser>
        <c:ser>
          <c:idx val="7"/>
          <c:order val="7"/>
          <c:tx>
            <c:strRef>
              <c:f>Sheet2!$P$49</c:f>
              <c:strCache>
                <c:ptCount val="1"/>
                <c:pt idx="0">
                  <c:v>アメリカ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7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Sheet2!$Q$41:$AB$41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Sheet2!$Q$49:$AB$49</c:f>
              <c:numCache>
                <c:formatCode>#,##0.0_ </c:formatCode>
                <c:ptCount val="11"/>
                <c:pt idx="0">
                  <c:v>5.9589040000000004</c:v>
                </c:pt>
                <c:pt idx="1">
                  <c:v>5.4362219999999999</c:v>
                </c:pt>
                <c:pt idx="2">
                  <c:v>5.3233269999999999</c:v>
                </c:pt>
                <c:pt idx="3">
                  <c:v>6.67584</c:v>
                </c:pt>
                <c:pt idx="4">
                  <c:v>7.5153499999999998</c:v>
                </c:pt>
                <c:pt idx="5">
                  <c:v>8.3610999999999986</c:v>
                </c:pt>
                <c:pt idx="6">
                  <c:v>7.3548799999999996</c:v>
                </c:pt>
                <c:pt idx="7">
                  <c:v>7.7139533726000007</c:v>
                </c:pt>
                <c:pt idx="8">
                  <c:v>7.6489649488549993</c:v>
                </c:pt>
                <c:pt idx="9">
                  <c:v>7.4383219331162502</c:v>
                </c:pt>
                <c:pt idx="10">
                  <c:v>7.1042724821249994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50-4D2B-AA43-EE48596042A3}"/>
            </c:ext>
          </c:extLst>
        </c:ser>
        <c:ser>
          <c:idx val="8"/>
          <c:order val="8"/>
          <c:tx>
            <c:strRef>
              <c:f>Sheet2!$P$50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x"/>
            <c:size val="7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Sheet2!$Q$41:$AB$41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Sheet2!$Q$50:$AB$50</c:f>
              <c:numCache>
                <c:formatCode>#,##0.0_ </c:formatCode>
                <c:ptCount val="11"/>
                <c:pt idx="0">
                  <c:v>6.0378879999999997</c:v>
                </c:pt>
                <c:pt idx="1">
                  <c:v>6.0691193999999999</c:v>
                </c:pt>
                <c:pt idx="2">
                  <c:v>6.8237550000000002</c:v>
                </c:pt>
                <c:pt idx="3">
                  <c:v>9.3110400000000002</c:v>
                </c:pt>
                <c:pt idx="4">
                  <c:v>11.13542</c:v>
                </c:pt>
                <c:pt idx="5">
                  <c:v>11.9185</c:v>
                </c:pt>
                <c:pt idx="6">
                  <c:v>10.41216</c:v>
                </c:pt>
                <c:pt idx="7">
                  <c:v>11.049730000000002</c:v>
                </c:pt>
                <c:pt idx="8">
                  <c:v>11.072694781403751</c:v>
                </c:pt>
                <c:pt idx="9">
                  <c:v>10.338861188019376</c:v>
                </c:pt>
                <c:pt idx="10">
                  <c:v>10.07548059740625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50-4D2B-AA43-EE48596042A3}"/>
            </c:ext>
          </c:extLst>
        </c:ser>
        <c:ser>
          <c:idx val="9"/>
          <c:order val="9"/>
          <c:tx>
            <c:strRef>
              <c:f>Sheet2!$P$51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Sheet2!$Q$41:$AB$41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Sheet2!$Q$51:$AB$51</c:f>
              <c:numCache>
                <c:formatCode>#,##0.0_ </c:formatCode>
                <c:ptCount val="11"/>
                <c:pt idx="5">
                  <c:v>13.61</c:v>
                </c:pt>
                <c:pt idx="6">
                  <c:v>12.47</c:v>
                </c:pt>
                <c:pt idx="7">
                  <c:v>12.7</c:v>
                </c:pt>
                <c:pt idx="8">
                  <c:v>10.17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74-4AC4-8F8C-06A2E7239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67504"/>
        <c:axId val="60506652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Sheet2!$P$43</c15:sqref>
                        </c15:formulaRef>
                      </c:ext>
                    </c:extLst>
                    <c:strCache>
                      <c:ptCount val="1"/>
                      <c:pt idx="0">
                        <c:v>デンマーク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Sheet2!$Q$41:$AB$41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Sheet2!$Q$43:$AB$43</c15:sqref>
                        </c15:formulaRef>
                      </c:ext>
                    </c:extLst>
                    <c:numCache>
                      <c:formatCode>#,##0.0_ </c:formatCode>
                      <c:ptCount val="11"/>
                      <c:pt idx="0">
                        <c:v>10.610184</c:v>
                      </c:pt>
                      <c:pt idx="1">
                        <c:v>10.170995999999999</c:v>
                      </c:pt>
                      <c:pt idx="2">
                        <c:v>9.6011430000000004</c:v>
                      </c:pt>
                      <c:pt idx="3">
                        <c:v>12.531840000000001</c:v>
                      </c:pt>
                      <c:pt idx="4">
                        <c:v>12.807849999999998</c:v>
                      </c:pt>
                      <c:pt idx="5">
                        <c:v>11.603900000000001</c:v>
                      </c:pt>
                      <c:pt idx="6">
                        <c:v>10.68416</c:v>
                      </c:pt>
                      <c:pt idx="7">
                        <c:v>10.298124</c:v>
                      </c:pt>
                      <c:pt idx="8">
                        <c:v>10.264737724291249</c:v>
                      </c:pt>
                      <c:pt idx="9">
                        <c:v>8.7365824666037497</c:v>
                      </c:pt>
                      <c:pt idx="10">
                        <c:v>8.3162192965312496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C75-47E6-AFD8-434923D43A7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Sheet2!$P$44</c15:sqref>
                        </c15:formulaRef>
                      </c:ext>
                    </c:extLst>
                    <c:strCache>
                      <c:ptCount val="1"/>
                      <c:pt idx="0">
                        <c:v>スペイン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Sheet2!$Q$41:$AB$41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Sheet2!$Q$44:$AB$44</c15:sqref>
                        </c15:formulaRef>
                      </c:ext>
                    </c:extLst>
                    <c:numCache>
                      <c:formatCode>#,##0.0_ </c:formatCode>
                      <c:ptCount val="11"/>
                      <c:pt idx="0">
                        <c:v>11.645752</c:v>
                      </c:pt>
                      <c:pt idx="1">
                        <c:v>11.286935999999997</c:v>
                      </c:pt>
                      <c:pt idx="2">
                        <c:v>11.524564</c:v>
                      </c:pt>
                      <c:pt idx="3">
                        <c:v>13.937280000000001</c:v>
                      </c:pt>
                      <c:pt idx="4">
                        <c:v>16.417334999999998</c:v>
                      </c:pt>
                      <c:pt idx="5">
                        <c:v>15.242672499999999</c:v>
                      </c:pt>
                      <c:pt idx="6">
                        <c:v>12.585668479999999</c:v>
                      </c:pt>
                      <c:pt idx="7">
                        <c:v>12.957799620000001</c:v>
                      </c:pt>
                      <c:pt idx="8">
                        <c:v>14.082831374881248</c:v>
                      </c:pt>
                      <c:pt idx="9">
                        <c:v>13.38091947204375</c:v>
                      </c:pt>
                      <c:pt idx="10">
                        <c:v>12.519862216875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C75-47E6-AFD8-434923D43A75}"/>
                  </c:ext>
                </c:extLst>
              </c15:ser>
            </c15:filteredLineSeries>
          </c:ext>
        </c:extLst>
      </c:lineChart>
      <c:catAx>
        <c:axId val="60506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05066520"/>
        <c:crosses val="autoZero"/>
        <c:auto val="1"/>
        <c:lblAlgn val="ctr"/>
        <c:lblOffset val="100"/>
        <c:noMultiLvlLbl val="0"/>
      </c:catAx>
      <c:valAx>
        <c:axId val="60506652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60506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Sheet2!$A$89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cat>
            <c:numRef>
              <c:f>Sheet2!$B$88:$K$88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Sheet2!$B$89:$K$89</c:f>
              <c:numCache>
                <c:formatCode>#,##0.0_ </c:formatCode>
                <c:ptCount val="9"/>
                <c:pt idx="0">
                  <c:v>154.3938</c:v>
                </c:pt>
                <c:pt idx="1">
                  <c:v>179.33109999999999</c:v>
                </c:pt>
                <c:pt idx="2">
                  <c:v>194.25890000000001</c:v>
                </c:pt>
                <c:pt idx="3">
                  <c:v>174.22890000000001</c:v>
                </c:pt>
                <c:pt idx="4">
                  <c:v>175.375</c:v>
                </c:pt>
                <c:pt idx="5">
                  <c:v>149.99100000000001</c:v>
                </c:pt>
                <c:pt idx="6">
                  <c:v>151.0325</c:v>
                </c:pt>
                <c:pt idx="7">
                  <c:v>150.42009999999999</c:v>
                </c:pt>
                <c:pt idx="8">
                  <c:v>159.42282499999999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F4-4E2A-A6D2-BAA4AB956AF1}"/>
            </c:ext>
          </c:extLst>
        </c:ser>
        <c:ser>
          <c:idx val="1"/>
          <c:order val="1"/>
          <c:tx>
            <c:strRef>
              <c:f>Sheet2!$A$90</c:f>
              <c:strCache>
                <c:ptCount val="1"/>
                <c:pt idx="0">
                  <c:v>ドイツ</c:v>
                </c:pt>
              </c:strCache>
            </c:strRef>
          </c:tx>
          <c:spPr>
            <a:ln w="254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Sheet2!$B$88:$K$88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Sheet2!$B$90:$K$90</c:f>
              <c:numCache>
                <c:formatCode>#,##0.0_ </c:formatCode>
                <c:ptCount val="9"/>
                <c:pt idx="0">
                  <c:v>135.80000000000001</c:v>
                </c:pt>
                <c:pt idx="1">
                  <c:v>157.1</c:v>
                </c:pt>
                <c:pt idx="2">
                  <c:v>148.69999999999999</c:v>
                </c:pt>
                <c:pt idx="3">
                  <c:v>169.3</c:v>
                </c:pt>
                <c:pt idx="4">
                  <c:v>175.3</c:v>
                </c:pt>
                <c:pt idx="5">
                  <c:v>145.1</c:v>
                </c:pt>
                <c:pt idx="6">
                  <c:v>140.80000000000001</c:v>
                </c:pt>
                <c:pt idx="7">
                  <c:v>143</c:v>
                </c:pt>
                <c:pt idx="8">
                  <c:v>145.476125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F4-4E2A-A6D2-BAA4AB956AF1}"/>
            </c:ext>
          </c:extLst>
        </c:ser>
        <c:ser>
          <c:idx val="2"/>
          <c:order val="2"/>
          <c:tx>
            <c:strRef>
              <c:f>Sheet2!$A$91</c:f>
              <c:strCache>
                <c:ptCount val="1"/>
                <c:pt idx="0">
                  <c:v>韓国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Sheet2!$B$88:$K$88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Sheet2!$B$91:$K$91</c:f>
              <c:numCache>
                <c:formatCode>#,##0.0_ </c:formatCode>
                <c:ptCount val="9"/>
                <c:pt idx="0">
                  <c:v>68.8</c:v>
                </c:pt>
                <c:pt idx="1">
                  <c:v>76.14</c:v>
                </c:pt>
                <c:pt idx="2">
                  <c:v>85.5</c:v>
                </c:pt>
                <c:pt idx="3">
                  <c:v>95.4</c:v>
                </c:pt>
                <c:pt idx="4">
                  <c:v>105.2</c:v>
                </c:pt>
                <c:pt idx="5">
                  <c:v>98.5</c:v>
                </c:pt>
                <c:pt idx="6">
                  <c:v>95.7</c:v>
                </c:pt>
                <c:pt idx="7">
                  <c:v>98.5</c:v>
                </c:pt>
                <c:pt idx="8">
                  <c:v>100.261865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F4-4E2A-A6D2-BAA4AB956AF1}"/>
            </c:ext>
          </c:extLst>
        </c:ser>
        <c:ser>
          <c:idx val="3"/>
          <c:order val="3"/>
          <c:tx>
            <c:strRef>
              <c:f>Sheet2!$A$92</c:f>
              <c:strCache>
                <c:ptCount val="1"/>
                <c:pt idx="0">
                  <c:v>米国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Sheet2!$B$88:$K$88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Sheet2!$B$92:$K$92</c:f>
              <c:numCache>
                <c:formatCode>#,##0.0_ </c:formatCode>
                <c:ptCount val="9"/>
                <c:pt idx="0">
                  <c:v>67.900000000000006</c:v>
                </c:pt>
                <c:pt idx="1">
                  <c:v>68.2</c:v>
                </c:pt>
                <c:pt idx="2">
                  <c:v>66.7</c:v>
                </c:pt>
                <c:pt idx="3">
                  <c:v>68.400000000000006</c:v>
                </c:pt>
                <c:pt idx="4">
                  <c:v>71</c:v>
                </c:pt>
                <c:pt idx="5">
                  <c:v>69.099999999999994</c:v>
                </c:pt>
                <c:pt idx="6">
                  <c:v>67.599999999999994</c:v>
                </c:pt>
                <c:pt idx="7">
                  <c:v>68.764070000000004</c:v>
                </c:pt>
                <c:pt idx="8">
                  <c:v>69.260419999999996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F4-4E2A-A6D2-BAA4AB956AF1}"/>
            </c:ext>
          </c:extLst>
        </c:ser>
        <c:ser>
          <c:idx val="4"/>
          <c:order val="4"/>
          <c:tx>
            <c:strRef>
              <c:f>Sheet2!$A$93</c:f>
              <c:strCache>
                <c:ptCount val="1"/>
                <c:pt idx="0">
                  <c:v>英国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Sheet2!$B$88:$K$88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Sheet2!$B$93:$K$93</c:f>
              <c:numCache>
                <c:formatCode>#,##0.0_ </c:formatCode>
                <c:ptCount val="9"/>
                <c:pt idx="0">
                  <c:v>121.1</c:v>
                </c:pt>
                <c:pt idx="1">
                  <c:v>129.6</c:v>
                </c:pt>
                <c:pt idx="2">
                  <c:v>134.19999999999999</c:v>
                </c:pt>
                <c:pt idx="3">
                  <c:v>139</c:v>
                </c:pt>
                <c:pt idx="4">
                  <c:v>154.4</c:v>
                </c:pt>
                <c:pt idx="5">
                  <c:v>145.1</c:v>
                </c:pt>
                <c:pt idx="6">
                  <c:v>125.2</c:v>
                </c:pt>
                <c:pt idx="7">
                  <c:v>126.1</c:v>
                </c:pt>
                <c:pt idx="8">
                  <c:v>139.111625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F4-4E2A-A6D2-BAA4AB956AF1}"/>
            </c:ext>
          </c:extLst>
        </c:ser>
        <c:ser>
          <c:idx val="5"/>
          <c:order val="5"/>
          <c:tx>
            <c:strRef>
              <c:f>Sheet2!$A$94</c:f>
              <c:strCache>
                <c:ptCount val="1"/>
                <c:pt idx="0">
                  <c:v>フランス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Sheet2!$B$88:$K$88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Sheet2!$B$94:$K$94</c:f>
              <c:numCache>
                <c:formatCode>#,##0.0_ </c:formatCode>
                <c:ptCount val="9"/>
                <c:pt idx="0">
                  <c:v>107.1</c:v>
                </c:pt>
                <c:pt idx="1">
                  <c:v>122.4</c:v>
                </c:pt>
                <c:pt idx="2">
                  <c:v>116.8</c:v>
                </c:pt>
                <c:pt idx="3">
                  <c:v>128.69999999999999</c:v>
                </c:pt>
                <c:pt idx="4">
                  <c:v>132</c:v>
                </c:pt>
                <c:pt idx="5">
                  <c:v>114.2</c:v>
                </c:pt>
                <c:pt idx="6">
                  <c:v>105.8</c:v>
                </c:pt>
                <c:pt idx="7">
                  <c:v>109.8897</c:v>
                </c:pt>
                <c:pt idx="8">
                  <c:v>116.665775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F4-4E2A-A6D2-BAA4AB956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879368"/>
        <c:axId val="554878712"/>
      </c:lineChart>
      <c:catAx>
        <c:axId val="55487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878712"/>
        <c:crosses val="autoZero"/>
        <c:auto val="1"/>
        <c:lblAlgn val="ctr"/>
        <c:lblOffset val="100"/>
        <c:noMultiLvlLbl val="0"/>
      </c:catAx>
      <c:valAx>
        <c:axId val="554878712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879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Sheet2!$A$97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cat>
            <c:numRef>
              <c:f>Sheet2!$B$96:$K$96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Sheet2!$B$97:$K$97</c:f>
              <c:numCache>
                <c:formatCode>#,##0.0_ </c:formatCode>
                <c:ptCount val="9"/>
                <c:pt idx="0">
                  <c:v>243.8</c:v>
                </c:pt>
                <c:pt idx="1">
                  <c:v>274.39999999999998</c:v>
                </c:pt>
                <c:pt idx="2">
                  <c:v>290.60000000000002</c:v>
                </c:pt>
                <c:pt idx="3">
                  <c:v>254.3</c:v>
                </c:pt>
                <c:pt idx="4">
                  <c:v>253.3</c:v>
                </c:pt>
                <c:pt idx="5">
                  <c:v>225.1</c:v>
                </c:pt>
                <c:pt idx="6">
                  <c:v>223.3</c:v>
                </c:pt>
                <c:pt idx="7">
                  <c:v>226.2</c:v>
                </c:pt>
                <c:pt idx="8">
                  <c:v>239.72097500000004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D-4C31-B1ED-CDF22EBE003E}"/>
            </c:ext>
          </c:extLst>
        </c:ser>
        <c:ser>
          <c:idx val="1"/>
          <c:order val="1"/>
          <c:tx>
            <c:strRef>
              <c:f>Sheet2!$A$98</c:f>
              <c:strCache>
                <c:ptCount val="1"/>
                <c:pt idx="0">
                  <c:v>ドイツ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Sheet2!$B$96:$K$96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Sheet2!$B$98:$K$98</c:f>
              <c:numCache>
                <c:formatCode>#,##0.0_ </c:formatCode>
                <c:ptCount val="9"/>
                <c:pt idx="0">
                  <c:v>318.7</c:v>
                </c:pt>
                <c:pt idx="1">
                  <c:v>351.7</c:v>
                </c:pt>
                <c:pt idx="2">
                  <c:v>338.7</c:v>
                </c:pt>
                <c:pt idx="3">
                  <c:v>387.6</c:v>
                </c:pt>
                <c:pt idx="4">
                  <c:v>395.1</c:v>
                </c:pt>
                <c:pt idx="5">
                  <c:v>327.10000000000002</c:v>
                </c:pt>
                <c:pt idx="6">
                  <c:v>328.8</c:v>
                </c:pt>
                <c:pt idx="7">
                  <c:v>343.6</c:v>
                </c:pt>
                <c:pt idx="8">
                  <c:v>353.5419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D-4C31-B1ED-CDF22EBE003E}"/>
            </c:ext>
          </c:extLst>
        </c:ser>
        <c:ser>
          <c:idx val="2"/>
          <c:order val="2"/>
          <c:tx>
            <c:strRef>
              <c:f>Sheet2!$A$99</c:f>
              <c:strCache>
                <c:ptCount val="1"/>
                <c:pt idx="0">
                  <c:v>韓国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Sheet2!$B$96:$K$96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Sheet2!$B$99:$K$99</c:f>
              <c:numCache>
                <c:formatCode>#,##0.0_ </c:formatCode>
                <c:ptCount val="9"/>
                <c:pt idx="0">
                  <c:v>101.7</c:v>
                </c:pt>
                <c:pt idx="1">
                  <c:v>123.2</c:v>
                </c:pt>
                <c:pt idx="2">
                  <c:v>124.9</c:v>
                </c:pt>
                <c:pt idx="3">
                  <c:v>131.9</c:v>
                </c:pt>
                <c:pt idx="4">
                  <c:v>135.1</c:v>
                </c:pt>
                <c:pt idx="5">
                  <c:v>124.3</c:v>
                </c:pt>
                <c:pt idx="6">
                  <c:v>119.1</c:v>
                </c:pt>
                <c:pt idx="7">
                  <c:v>109.1</c:v>
                </c:pt>
                <c:pt idx="8">
                  <c:v>109.72024999999999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3D-4C31-B1ED-CDF22EBE003E}"/>
            </c:ext>
          </c:extLst>
        </c:ser>
        <c:ser>
          <c:idx val="3"/>
          <c:order val="3"/>
          <c:tx>
            <c:strRef>
              <c:f>Sheet2!$A$100</c:f>
              <c:strCache>
                <c:ptCount val="1"/>
                <c:pt idx="0">
                  <c:v>米国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Sheet2!$B$96:$K$96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Sheet2!$B$100:$K$100</c:f>
              <c:numCache>
                <c:formatCode>#,##0.0_ </c:formatCode>
                <c:ptCount val="9"/>
                <c:pt idx="0">
                  <c:v>115.8</c:v>
                </c:pt>
                <c:pt idx="1">
                  <c:v>117.2</c:v>
                </c:pt>
                <c:pt idx="2">
                  <c:v>118.8</c:v>
                </c:pt>
                <c:pt idx="3">
                  <c:v>121.2</c:v>
                </c:pt>
                <c:pt idx="4">
                  <c:v>125.2</c:v>
                </c:pt>
                <c:pt idx="5">
                  <c:v>126.5</c:v>
                </c:pt>
                <c:pt idx="6">
                  <c:v>125.5</c:v>
                </c:pt>
                <c:pt idx="7">
                  <c:v>128.87100000000001</c:v>
                </c:pt>
                <c:pt idx="8">
                  <c:v>128.79284999999999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3D-4C31-B1ED-CDF22EBE003E}"/>
            </c:ext>
          </c:extLst>
        </c:ser>
        <c:ser>
          <c:idx val="4"/>
          <c:order val="4"/>
          <c:tx>
            <c:strRef>
              <c:f>Sheet2!$A$101</c:f>
              <c:strCache>
                <c:ptCount val="1"/>
                <c:pt idx="0">
                  <c:v>英国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Sheet2!$B$96:$K$96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Sheet2!$B$101:$K$101</c:f>
              <c:numCache>
                <c:formatCode>#,##0.0_ </c:formatCode>
                <c:ptCount val="9"/>
                <c:pt idx="0">
                  <c:v>184</c:v>
                </c:pt>
                <c:pt idx="1">
                  <c:v>209.3</c:v>
                </c:pt>
                <c:pt idx="2">
                  <c:v>217.8</c:v>
                </c:pt>
                <c:pt idx="3">
                  <c:v>230.1</c:v>
                </c:pt>
                <c:pt idx="4">
                  <c:v>253.4</c:v>
                </c:pt>
                <c:pt idx="5">
                  <c:v>230</c:v>
                </c:pt>
                <c:pt idx="6">
                  <c:v>203.28290000000001</c:v>
                </c:pt>
                <c:pt idx="7">
                  <c:v>205.18379999999999</c:v>
                </c:pt>
                <c:pt idx="8">
                  <c:v>228.960825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3D-4C31-B1ED-CDF22EBE003E}"/>
            </c:ext>
          </c:extLst>
        </c:ser>
        <c:ser>
          <c:idx val="5"/>
          <c:order val="5"/>
          <c:tx>
            <c:strRef>
              <c:f>Sheet2!$A$102</c:f>
              <c:strCache>
                <c:ptCount val="1"/>
                <c:pt idx="0">
                  <c:v>フランス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Sheet2!$B$96:$K$96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Sheet2!$B$102:$K$102</c:f>
              <c:numCache>
                <c:formatCode>#,##0.0_ </c:formatCode>
                <c:ptCount val="9"/>
                <c:pt idx="0">
                  <c:v>164.8</c:v>
                </c:pt>
                <c:pt idx="1">
                  <c:v>186.6</c:v>
                </c:pt>
                <c:pt idx="2">
                  <c:v>177.7</c:v>
                </c:pt>
                <c:pt idx="3">
                  <c:v>194.7</c:v>
                </c:pt>
                <c:pt idx="4">
                  <c:v>203.6</c:v>
                </c:pt>
                <c:pt idx="5">
                  <c:v>180.2</c:v>
                </c:pt>
                <c:pt idx="6">
                  <c:v>182.2</c:v>
                </c:pt>
                <c:pt idx="7">
                  <c:v>187.3</c:v>
                </c:pt>
                <c:pt idx="8">
                  <c:v>202.79922500000001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3D-4C31-B1ED-CDF22EBE0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822952"/>
        <c:axId val="554825576"/>
      </c:lineChart>
      <c:catAx>
        <c:axId val="55482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825576"/>
        <c:crosses val="autoZero"/>
        <c:auto val="1"/>
        <c:lblAlgn val="ctr"/>
        <c:lblOffset val="100"/>
        <c:noMultiLvlLbl val="0"/>
      </c:catAx>
      <c:valAx>
        <c:axId val="55482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82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産業用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データ!$A$3:$A$7</c:f>
              <c:strCache>
                <c:ptCount val="5"/>
                <c:pt idx="0">
                  <c:v>日本</c:v>
                </c:pt>
                <c:pt idx="1">
                  <c:v>アメリカ</c:v>
                </c:pt>
                <c:pt idx="2">
                  <c:v>イギリス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データ!$B$3:$B$7</c:f>
              <c:numCache>
                <c:formatCode>#,##0.0_ </c:formatCode>
                <c:ptCount val="5"/>
                <c:pt idx="0">
                  <c:v>24.4</c:v>
                </c:pt>
                <c:pt idx="1">
                  <c:v>11.3</c:v>
                </c:pt>
                <c:pt idx="2">
                  <c:v>45.1</c:v>
                </c:pt>
                <c:pt idx="3">
                  <c:v>31.2</c:v>
                </c:pt>
                <c:pt idx="4">
                  <c:v>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0-4C51-B1B8-36A166CC94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3928480"/>
        <c:axId val="893928000"/>
      </c:barChart>
      <c:catAx>
        <c:axId val="89392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3928000"/>
        <c:crosses val="autoZero"/>
        <c:auto val="1"/>
        <c:lblAlgn val="ctr"/>
        <c:lblOffset val="100"/>
        <c:noMultiLvlLbl val="0"/>
      </c:catAx>
      <c:valAx>
        <c:axId val="89392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392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112057</xdr:colOff>
      <xdr:row>44</xdr:row>
      <xdr:rowOff>100853</xdr:rowOff>
    </xdr:from>
    <xdr:to>
      <xdr:col>9</xdr:col>
      <xdr:colOff>616324</xdr:colOff>
      <xdr:row>63</xdr:row>
      <xdr:rowOff>100853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324970</xdr:colOff>
      <xdr:row>63</xdr:row>
      <xdr:rowOff>174936</xdr:rowOff>
    </xdr:from>
    <xdr:to>
      <xdr:col>7</xdr:col>
      <xdr:colOff>547852</xdr:colOff>
      <xdr:row>82</xdr:row>
      <xdr:rowOff>45702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302555</xdr:colOff>
      <xdr:row>0</xdr:row>
      <xdr:rowOff>29134</xdr:rowOff>
    </xdr:from>
    <xdr:to>
      <xdr:col>36</xdr:col>
      <xdr:colOff>313764</xdr:colOff>
      <xdr:row>17</xdr:row>
      <xdr:rowOff>190501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302560</xdr:colOff>
      <xdr:row>18</xdr:row>
      <xdr:rowOff>145677</xdr:rowOff>
    </xdr:from>
    <xdr:to>
      <xdr:col>36</xdr:col>
      <xdr:colOff>313769</xdr:colOff>
      <xdr:row>34</xdr:row>
      <xdr:rowOff>94130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278280</xdr:colOff>
      <xdr:row>54</xdr:row>
      <xdr:rowOff>95874</xdr:rowOff>
    </xdr:from>
    <xdr:to>
      <xdr:col>35</xdr:col>
      <xdr:colOff>497417</xdr:colOff>
      <xdr:row>73</xdr:row>
      <xdr:rowOff>137584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257737</xdr:colOff>
      <xdr:row>35</xdr:row>
      <xdr:rowOff>0</xdr:rowOff>
    </xdr:from>
    <xdr:to>
      <xdr:col>35</xdr:col>
      <xdr:colOff>476250</xdr:colOff>
      <xdr:row>53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18052</xdr:colOff>
      <xdr:row>73</xdr:row>
      <xdr:rowOff>152525</xdr:rowOff>
    </xdr:from>
    <xdr:to>
      <xdr:col>21</xdr:col>
      <xdr:colOff>644959</xdr:colOff>
      <xdr:row>97</xdr:row>
      <xdr:rowOff>1369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174624</xdr:colOff>
      <xdr:row>90</xdr:row>
      <xdr:rowOff>120651</xdr:rowOff>
    </xdr:from>
    <xdr:to>
      <xdr:col>21</xdr:col>
      <xdr:colOff>571500</xdr:colOff>
      <xdr:row>110</xdr:row>
      <xdr:rowOff>148166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171456</xdr:colOff>
      <xdr:row>2</xdr:row>
      <xdr:rowOff>66681</xdr:rowOff>
    </xdr:from>
    <xdr:to>
      <xdr:col>8</xdr:col>
      <xdr:colOff>628656</xdr:colOff>
      <xdr:row>14</xdr:row>
      <xdr:rowOff>152406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01FE2CA-A4EF-AE0B-7D9D-F855EA58EA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190506</xdr:colOff>
      <xdr:row>2</xdr:row>
      <xdr:rowOff>42862</xdr:rowOff>
    </xdr:from>
    <xdr:to>
      <xdr:col>15</xdr:col>
      <xdr:colOff>647706</xdr:colOff>
      <xdr:row>14</xdr:row>
      <xdr:rowOff>128587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65BEEE64-77ED-02B9-8296-9F6659E76D40}"/>
            </a:ext>
            <a:ext uri="{147F2762-F138-4A5C-976F-8EAC2B608ADB}">
              <a16:predDERef xmlns:a16="http://schemas.microsoft.com/office/drawing/2014/main" pred="{D01FE2CA-A4EF-AE0B-7D9D-F855EA58EA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</xdr:colOff>
      <xdr:row>3</xdr:row>
      <xdr:rowOff>68580</xdr:rowOff>
    </xdr:from>
    <xdr:to>
      <xdr:col>14</xdr:col>
      <xdr:colOff>358140</xdr:colOff>
      <xdr:row>19</xdr:row>
      <xdr:rowOff>129540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83352A-ADFE-4AA8-93CC-9905012373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4</xdr:row>
      <xdr:rowOff>114300</xdr:rowOff>
    </xdr:from>
    <xdr:to>
      <xdr:col>16</xdr:col>
      <xdr:colOff>61913</xdr:colOff>
      <xdr:row>24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7pffs99006v\00&#36039;&#28304;&#12456;&#12493;&#12523;&#12462;&#12540;&#24193;&#38651;&#21147;&#12539;&#12460;&#12473;&#20107;&#26989;&#37096;&#25919;&#31574;&#35506;&#38651;&#21147;&#24066;&#22580;&#25972;&#20633;&#23460;00\&#20225;&#30011;&#35519;&#25972;\&#9679;&#22806;&#21521;&#12369;&#23550;&#24540;&#9679;\&#9679;&#12501;&#12449;&#12463;&#12488;&#36039;&#26009;&#65288;&#38543;&#26178;&#12522;&#12496;&#12452;&#12473;&#65289;&#9679;\&#24120;&#29992;&#12501;&#12449;&#12463;&#12488;\03_2_&#38651;&#27671;&#26009;&#37329;&#65288;IEA&#12487;&#12540;&#12479;&#22269;&#38555;&#27604;&#36611;&#65289;\&#26085;&#26412;&#12392;&#12489;&#12452;&#12484;&#12539;&#38867;&#22269;&#12392;&#12398;&#27604;&#366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ドイツ"/>
      <sheetName val="韓国"/>
    </sheetNames>
    <sheetDataSet>
      <sheetData sheetId="0"/>
      <sheetData sheetId="1">
        <row r="13">
          <cell r="D13" t="str">
            <v>合計</v>
          </cell>
        </row>
        <row r="32">
          <cell r="A32" t="str">
            <v>日本</v>
          </cell>
        </row>
        <row r="33">
          <cell r="A33" t="str">
            <v>韓国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kpfwi99001v\00&#30465;&#20869;&#20849;&#26377;00\DIRGROUP\&#36039;&#12456;&#24193;&#22269;&#38555;&#35506;(&#26862;&#24029;&#12539;&#20869;&#30000;)\03%20&#20849;&#26377;&#65306;&#65321;&#65317;&#65313;&#20986;&#29256;&#29289;&#65288;&#21427;&#12395;&#30465;&#20869;&#38480;&#12426;&#65289;\04%20Prices%20&amp;%20Tax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tabSelected="1" zoomScaleNormal="100" workbookViewId="0"/>
  </sheetViews>
  <sheetFormatPr defaultRowHeight="13.5" x14ac:dyDescent="0.15"/>
  <cols>
    <col min="2" max="5" width="10.625" customWidth="1"/>
  </cols>
  <sheetData>
    <row r="1" spans="1:5" x14ac:dyDescent="0.15">
      <c r="E1" s="6" t="s">
        <v>0</v>
      </c>
    </row>
    <row r="2" spans="1:5" ht="15.75" customHeight="1" x14ac:dyDescent="0.15">
      <c r="A2" s="76" t="s">
        <v>1</v>
      </c>
      <c r="B2" s="77" t="s">
        <v>2</v>
      </c>
      <c r="C2" s="77"/>
      <c r="D2" s="77" t="s">
        <v>3</v>
      </c>
      <c r="E2" s="77"/>
    </row>
    <row r="3" spans="1:5" ht="15.75" customHeight="1" x14ac:dyDescent="0.15">
      <c r="A3" s="76"/>
      <c r="B3" s="4" t="s">
        <v>4</v>
      </c>
      <c r="C3" s="5" t="s">
        <v>5</v>
      </c>
      <c r="D3" s="4" t="s">
        <v>4</v>
      </c>
      <c r="E3" s="5" t="s">
        <v>5</v>
      </c>
    </row>
    <row r="4" spans="1:5" ht="15.75" customHeight="1" x14ac:dyDescent="0.15">
      <c r="A4" s="1">
        <v>2007</v>
      </c>
      <c r="B4" s="2">
        <v>60.98</v>
      </c>
      <c r="C4" s="3">
        <v>67.930000000000007</v>
      </c>
      <c r="D4" s="2">
        <v>85.83</v>
      </c>
      <c r="E4" s="3">
        <v>114.17</v>
      </c>
    </row>
    <row r="5" spans="1:5" ht="15.75" customHeight="1" x14ac:dyDescent="0.15">
      <c r="A5" s="1">
        <v>2008</v>
      </c>
      <c r="B5" s="2">
        <v>64.87</v>
      </c>
      <c r="C5" s="3">
        <v>72.209999999999994</v>
      </c>
      <c r="D5" s="2">
        <v>84.36</v>
      </c>
      <c r="E5" s="3">
        <v>112.33</v>
      </c>
    </row>
    <row r="6" spans="1:5" ht="15.75" customHeight="1" x14ac:dyDescent="0.15">
      <c r="A6" s="1">
        <v>2009</v>
      </c>
      <c r="B6" s="2">
        <v>68.89</v>
      </c>
      <c r="C6" s="3">
        <v>76.7</v>
      </c>
      <c r="D6" s="2">
        <v>86.07</v>
      </c>
      <c r="E6" s="3">
        <v>114.84</v>
      </c>
    </row>
    <row r="7" spans="1:5" ht="15.75" customHeight="1" x14ac:dyDescent="0.15">
      <c r="A7" s="1">
        <v>2010</v>
      </c>
      <c r="B7" s="2">
        <v>72.22</v>
      </c>
      <c r="C7" s="3">
        <v>80.87</v>
      </c>
      <c r="D7" s="2">
        <v>90.72</v>
      </c>
      <c r="E7" s="3">
        <v>124.43</v>
      </c>
    </row>
    <row r="8" spans="1:5" ht="15.75" customHeight="1" x14ac:dyDescent="0.15">
      <c r="A8" s="1">
        <v>2011</v>
      </c>
      <c r="B8" s="2">
        <v>75.790000000000006</v>
      </c>
      <c r="C8" s="3">
        <v>88</v>
      </c>
      <c r="D8" s="2">
        <v>94.86</v>
      </c>
      <c r="E8" s="3">
        <v>134.19999999999999</v>
      </c>
    </row>
    <row r="9" spans="1:5" ht="15.75" customHeight="1" x14ac:dyDescent="0.15">
      <c r="A9" s="1">
        <v>2012</v>
      </c>
      <c r="B9" s="2">
        <v>77.06</v>
      </c>
      <c r="C9" s="3">
        <v>90.85</v>
      </c>
      <c r="D9" s="2">
        <v>96.82</v>
      </c>
      <c r="E9" s="3">
        <v>138.24</v>
      </c>
    </row>
    <row r="10" spans="1:5" ht="15.75" customHeight="1" x14ac:dyDescent="0.15">
      <c r="A10" s="1">
        <v>2013</v>
      </c>
      <c r="B10" s="2">
        <v>78.739999999999995</v>
      </c>
      <c r="C10" s="3">
        <v>96.96</v>
      </c>
      <c r="D10" s="2">
        <v>99.23</v>
      </c>
      <c r="E10" s="3">
        <v>146.69999999999999</v>
      </c>
    </row>
    <row r="11" spans="1:5" ht="15.75" customHeight="1" x14ac:dyDescent="0.15">
      <c r="A11" s="1">
        <v>2014</v>
      </c>
      <c r="B11" s="2">
        <v>78.7</v>
      </c>
      <c r="C11" s="3">
        <v>99.51</v>
      </c>
      <c r="D11" s="2">
        <v>101.65</v>
      </c>
      <c r="E11" s="3">
        <v>153.46</v>
      </c>
    </row>
    <row r="12" spans="1:5" ht="15.75" customHeight="1" x14ac:dyDescent="0.15">
      <c r="A12" s="1">
        <v>2015</v>
      </c>
      <c r="B12" s="2">
        <v>79.95</v>
      </c>
      <c r="C12" s="3">
        <v>102.97</v>
      </c>
      <c r="D12" s="2">
        <v>106.18</v>
      </c>
      <c r="E12" s="3">
        <v>162.41</v>
      </c>
    </row>
    <row r="13" spans="1:5" ht="15.75" customHeight="1" x14ac:dyDescent="0.15">
      <c r="A13" s="1">
        <v>2016</v>
      </c>
      <c r="B13" s="2">
        <v>74.44</v>
      </c>
      <c r="C13" s="3">
        <v>95.68</v>
      </c>
      <c r="D13" s="2">
        <v>105.04</v>
      </c>
      <c r="E13" s="3">
        <v>164.78</v>
      </c>
    </row>
    <row r="14" spans="1:5" ht="15.75" customHeight="1" x14ac:dyDescent="0.15">
      <c r="A14" s="1">
        <v>2017</v>
      </c>
      <c r="B14" s="2">
        <v>74.19</v>
      </c>
      <c r="C14" s="3">
        <v>98.15</v>
      </c>
      <c r="D14" s="2">
        <v>107.09</v>
      </c>
      <c r="E14" s="3">
        <v>167.24</v>
      </c>
    </row>
    <row r="15" spans="1:5" ht="15.75" customHeight="1" x14ac:dyDescent="0.15"/>
    <row r="16" spans="1:5" ht="15.75" customHeight="1" x14ac:dyDescent="0.15">
      <c r="E16" s="6" t="s">
        <v>0</v>
      </c>
    </row>
    <row r="17" spans="1:5" ht="15.75" customHeight="1" x14ac:dyDescent="0.15">
      <c r="A17" s="76" t="s">
        <v>6</v>
      </c>
      <c r="B17" s="77" t="s">
        <v>2</v>
      </c>
      <c r="C17" s="77"/>
      <c r="D17" s="77" t="s">
        <v>3</v>
      </c>
      <c r="E17" s="77"/>
    </row>
    <row r="18" spans="1:5" ht="15.75" customHeight="1" x14ac:dyDescent="0.15">
      <c r="A18" s="76"/>
      <c r="B18" s="4" t="s">
        <v>4</v>
      </c>
      <c r="C18" s="5" t="s">
        <v>5</v>
      </c>
      <c r="D18" s="4" t="s">
        <v>4</v>
      </c>
      <c r="E18" s="5" t="s">
        <v>5</v>
      </c>
    </row>
    <row r="19" spans="1:5" ht="15.75" customHeight="1" x14ac:dyDescent="0.15">
      <c r="A19" s="1">
        <v>2007</v>
      </c>
      <c r="B19" s="2">
        <v>79.5</v>
      </c>
      <c r="C19" s="3">
        <v>79.5</v>
      </c>
      <c r="D19" s="2">
        <v>129.30000000000001</v>
      </c>
      <c r="E19" s="3">
        <v>210.9</v>
      </c>
    </row>
    <row r="20" spans="1:5" ht="15.75" customHeight="1" x14ac:dyDescent="0.15">
      <c r="A20" s="1">
        <v>2008</v>
      </c>
      <c r="B20" s="2"/>
      <c r="C20" s="3">
        <v>88.2</v>
      </c>
      <c r="D20" s="2">
        <v>135.4</v>
      </c>
      <c r="E20" s="3">
        <v>220.8</v>
      </c>
    </row>
    <row r="21" spans="1:5" ht="15.75" customHeight="1" x14ac:dyDescent="0.15">
      <c r="A21" s="1">
        <v>2009</v>
      </c>
      <c r="B21" s="2">
        <v>83.8</v>
      </c>
      <c r="C21" s="3">
        <v>100.5</v>
      </c>
      <c r="D21" s="2">
        <v>138</v>
      </c>
      <c r="E21" s="3">
        <v>228.8</v>
      </c>
    </row>
    <row r="22" spans="1:5" ht="15.75" customHeight="1" x14ac:dyDescent="0.15">
      <c r="A22" s="1">
        <v>2010</v>
      </c>
      <c r="B22" s="2">
        <v>79.5</v>
      </c>
      <c r="C22" s="3">
        <v>102.6</v>
      </c>
      <c r="D22" s="2">
        <v>137.6</v>
      </c>
      <c r="E22" s="3">
        <v>240.7</v>
      </c>
    </row>
    <row r="23" spans="1:5" ht="15.75" customHeight="1" x14ac:dyDescent="0.15">
      <c r="A23" s="1">
        <v>2011</v>
      </c>
      <c r="B23" s="2">
        <v>79.8</v>
      </c>
      <c r="C23" s="3">
        <v>113</v>
      </c>
      <c r="D23" s="2">
        <v>140.1</v>
      </c>
      <c r="E23" s="3">
        <v>253</v>
      </c>
    </row>
    <row r="24" spans="1:5" ht="15.75" customHeight="1" x14ac:dyDescent="0.15">
      <c r="A24" s="1">
        <v>2012</v>
      </c>
      <c r="B24" s="2">
        <v>77.8</v>
      </c>
      <c r="C24" s="3">
        <v>115.7</v>
      </c>
      <c r="D24" s="2">
        <v>143.69999999999999</v>
      </c>
      <c r="E24" s="3">
        <v>263.60000000000002</v>
      </c>
    </row>
    <row r="25" spans="1:5" ht="15.75" customHeight="1" x14ac:dyDescent="0.15">
      <c r="A25" s="1">
        <v>2013</v>
      </c>
      <c r="B25" s="2">
        <v>77.5</v>
      </c>
      <c r="C25" s="3">
        <v>127.6</v>
      </c>
      <c r="D25" s="2">
        <v>149.1</v>
      </c>
      <c r="E25" s="3">
        <v>292</v>
      </c>
    </row>
    <row r="26" spans="1:5" ht="15.75" customHeight="1" x14ac:dyDescent="0.15">
      <c r="A26" s="1">
        <v>2014</v>
      </c>
      <c r="B26" s="2">
        <v>70</v>
      </c>
      <c r="C26" s="3">
        <v>132.1</v>
      </c>
      <c r="D26" s="2">
        <v>143.80000000000001</v>
      </c>
      <c r="E26" s="3">
        <v>297.8</v>
      </c>
    </row>
    <row r="27" spans="1:5" ht="15.75" customHeight="1" x14ac:dyDescent="0.15">
      <c r="A27" s="1">
        <v>2015</v>
      </c>
      <c r="B27" s="2">
        <v>69.599999999999994</v>
      </c>
      <c r="C27" s="3">
        <v>130.80000000000001</v>
      </c>
      <c r="D27" s="2">
        <v>142.9</v>
      </c>
      <c r="E27" s="3">
        <v>294.89999999999998</v>
      </c>
    </row>
    <row r="28" spans="1:5" ht="15.75" customHeight="1" x14ac:dyDescent="0.15">
      <c r="A28" s="1">
        <v>2016</v>
      </c>
      <c r="B28" s="2">
        <v>67.400000000000006</v>
      </c>
      <c r="C28" s="3">
        <v>127.4</v>
      </c>
      <c r="D28" s="2">
        <v>138.5</v>
      </c>
      <c r="E28" s="3">
        <v>297.3</v>
      </c>
    </row>
    <row r="29" spans="1:5" ht="15.75" customHeight="1" x14ac:dyDescent="0.15">
      <c r="A29" s="1">
        <v>2017</v>
      </c>
      <c r="B29" s="2">
        <v>62.8</v>
      </c>
      <c r="C29" s="3">
        <v>126.8</v>
      </c>
      <c r="D29" s="2">
        <v>138.9</v>
      </c>
      <c r="E29" s="3">
        <v>304.8</v>
      </c>
    </row>
    <row r="30" spans="1:5" ht="15.75" customHeight="1" x14ac:dyDescent="0.15"/>
    <row r="31" spans="1:5" ht="15.75" customHeight="1" x14ac:dyDescent="0.15">
      <c r="E31" s="6" t="s">
        <v>7</v>
      </c>
    </row>
    <row r="32" spans="1:5" ht="15.75" customHeight="1" x14ac:dyDescent="0.15">
      <c r="A32" s="76" t="s">
        <v>8</v>
      </c>
      <c r="B32" s="77" t="s">
        <v>2</v>
      </c>
      <c r="C32" s="77"/>
      <c r="D32" s="77" t="s">
        <v>3</v>
      </c>
      <c r="E32" s="77"/>
    </row>
    <row r="33" spans="1:5" ht="15.75" customHeight="1" x14ac:dyDescent="0.15">
      <c r="A33" s="76"/>
      <c r="B33" s="4" t="s">
        <v>4</v>
      </c>
      <c r="C33" s="5" t="s">
        <v>5</v>
      </c>
      <c r="D33" s="4" t="s">
        <v>4</v>
      </c>
      <c r="E33" s="5" t="s">
        <v>5</v>
      </c>
    </row>
    <row r="34" spans="1:5" ht="15.75" customHeight="1" x14ac:dyDescent="0.15">
      <c r="A34" s="1">
        <v>2007</v>
      </c>
      <c r="B34" s="9">
        <v>13280</v>
      </c>
      <c r="C34" s="10">
        <v>14338</v>
      </c>
      <c r="D34" s="9">
        <v>20409</v>
      </c>
      <c r="E34" s="10">
        <v>21823</v>
      </c>
    </row>
    <row r="35" spans="1:5" ht="15.75" customHeight="1" x14ac:dyDescent="0.15">
      <c r="A35" s="1">
        <v>2008</v>
      </c>
      <c r="B35" s="9">
        <v>14026</v>
      </c>
      <c r="C35" s="10">
        <v>15121</v>
      </c>
      <c r="D35" s="9">
        <v>20925</v>
      </c>
      <c r="E35" s="10">
        <v>22365</v>
      </c>
    </row>
    <row r="36" spans="1:5" ht="15.75" customHeight="1" x14ac:dyDescent="0.15">
      <c r="A36" s="1">
        <v>2009</v>
      </c>
      <c r="B36" s="9">
        <v>14388</v>
      </c>
      <c r="C36" s="10">
        <v>15501</v>
      </c>
      <c r="D36" s="9">
        <v>20925</v>
      </c>
      <c r="E36" s="10">
        <v>22365</v>
      </c>
    </row>
    <row r="37" spans="1:5" ht="15.75" customHeight="1" x14ac:dyDescent="0.15">
      <c r="A37" s="1">
        <v>2010</v>
      </c>
      <c r="B37" s="9">
        <v>13175</v>
      </c>
      <c r="C37" s="10">
        <v>14227</v>
      </c>
      <c r="D37" s="9">
        <v>19999</v>
      </c>
      <c r="E37" s="10">
        <v>21393</v>
      </c>
    </row>
    <row r="38" spans="1:5" ht="15.75" customHeight="1" x14ac:dyDescent="0.15">
      <c r="A38" s="1">
        <v>2011</v>
      </c>
      <c r="B38" s="9">
        <v>13919</v>
      </c>
      <c r="C38" s="10">
        <v>15009</v>
      </c>
      <c r="D38" s="9">
        <v>20458</v>
      </c>
      <c r="E38" s="10">
        <v>21874</v>
      </c>
    </row>
    <row r="39" spans="1:5" ht="15.75" customHeight="1" x14ac:dyDescent="0.15">
      <c r="A39" s="1">
        <v>2012</v>
      </c>
      <c r="B39" s="9">
        <v>15130</v>
      </c>
      <c r="C39" s="10">
        <v>16280</v>
      </c>
      <c r="D39" s="9">
        <v>21713</v>
      </c>
      <c r="E39" s="10">
        <v>23192</v>
      </c>
    </row>
    <row r="40" spans="1:5" ht="15.75" customHeight="1" x14ac:dyDescent="0.15">
      <c r="A40" s="1">
        <v>2013</v>
      </c>
      <c r="B40" s="9">
        <v>16629</v>
      </c>
      <c r="C40" s="10">
        <v>17855</v>
      </c>
      <c r="D40" s="9">
        <v>23258</v>
      </c>
      <c r="E40" s="10">
        <v>24815</v>
      </c>
    </row>
    <row r="41" spans="1:5" ht="15.75" customHeight="1" x14ac:dyDescent="0.15">
      <c r="A41" s="1">
        <v>2014</v>
      </c>
      <c r="B41" s="9">
        <v>18188</v>
      </c>
      <c r="C41" s="10">
        <v>19913</v>
      </c>
      <c r="D41" s="9">
        <v>24665</v>
      </c>
      <c r="E41" s="10">
        <v>26808</v>
      </c>
    </row>
    <row r="42" spans="1:5" ht="15.75" customHeight="1" x14ac:dyDescent="0.15">
      <c r="A42" s="1">
        <v>2015</v>
      </c>
      <c r="B42" s="9">
        <v>17774</v>
      </c>
      <c r="C42" s="10">
        <v>19601</v>
      </c>
      <c r="D42" s="9">
        <v>24846.75</v>
      </c>
      <c r="E42" s="10">
        <v>27239.49</v>
      </c>
    </row>
    <row r="43" spans="1:5" ht="15.75" customHeight="1" x14ac:dyDescent="0.15">
      <c r="A43" s="1">
        <v>2016</v>
      </c>
      <c r="B43" s="9">
        <v>16057.75</v>
      </c>
      <c r="C43" s="10">
        <v>17747.37</v>
      </c>
      <c r="D43" s="9">
        <v>22120.5</v>
      </c>
      <c r="E43" s="10">
        <v>24295.14</v>
      </c>
    </row>
    <row r="44" spans="1:5" ht="15.75" customHeight="1" x14ac:dyDescent="0.15">
      <c r="A44" s="1">
        <v>2017</v>
      </c>
      <c r="B44" s="9">
        <v>16555.444444444445</v>
      </c>
      <c r="C44" s="10">
        <v>18284.88</v>
      </c>
      <c r="D44" s="9">
        <v>23121.444444444445</v>
      </c>
      <c r="E44" s="10">
        <v>25376.16</v>
      </c>
    </row>
    <row r="45" spans="1:5" ht="15.75" customHeight="1" x14ac:dyDescent="0.15"/>
    <row r="46" spans="1:5" ht="15.75" customHeight="1" x14ac:dyDescent="0.15">
      <c r="E46" s="6" t="s">
        <v>9</v>
      </c>
    </row>
    <row r="47" spans="1:5" ht="15.75" customHeight="1" x14ac:dyDescent="0.15">
      <c r="A47" s="76" t="s">
        <v>10</v>
      </c>
      <c r="B47" s="77" t="s">
        <v>2</v>
      </c>
      <c r="C47" s="77"/>
      <c r="D47" s="77" t="s">
        <v>3</v>
      </c>
      <c r="E47" s="77"/>
    </row>
    <row r="48" spans="1:5" ht="15.75" customHeight="1" x14ac:dyDescent="0.15">
      <c r="A48" s="76"/>
      <c r="B48" s="4" t="s">
        <v>4</v>
      </c>
      <c r="C48" s="5" t="s">
        <v>5</v>
      </c>
      <c r="D48" s="4" t="s">
        <v>4</v>
      </c>
      <c r="E48" s="5" t="s">
        <v>5</v>
      </c>
    </row>
    <row r="49" spans="1:5" ht="15.75" customHeight="1" x14ac:dyDescent="0.15">
      <c r="A49" s="1">
        <v>2007</v>
      </c>
      <c r="B49" s="9">
        <v>64560</v>
      </c>
      <c r="C49" s="10">
        <v>66949</v>
      </c>
      <c r="D49" s="9">
        <v>94780</v>
      </c>
      <c r="E49" s="10">
        <v>107765</v>
      </c>
    </row>
    <row r="50" spans="1:5" ht="15.75" customHeight="1" x14ac:dyDescent="0.15">
      <c r="A50" s="1">
        <v>2008</v>
      </c>
      <c r="B50" s="9">
        <v>66240</v>
      </c>
      <c r="C50" s="10">
        <v>68691</v>
      </c>
      <c r="D50" s="9">
        <v>97580</v>
      </c>
      <c r="E50" s="10">
        <v>110949</v>
      </c>
    </row>
    <row r="51" spans="1:5" ht="15.75" customHeight="1" x14ac:dyDescent="0.15">
      <c r="A51" s="1">
        <v>2009</v>
      </c>
      <c r="B51" s="9">
        <v>73690</v>
      </c>
      <c r="C51" s="10">
        <v>76417</v>
      </c>
      <c r="D51" s="9">
        <v>98070</v>
      </c>
      <c r="E51" s="10">
        <v>111506</v>
      </c>
    </row>
    <row r="52" spans="1:5" ht="15.75" customHeight="1" x14ac:dyDescent="0.15">
      <c r="A52" s="1">
        <v>2010</v>
      </c>
      <c r="B52" s="9">
        <v>76630</v>
      </c>
      <c r="C52" s="10">
        <v>79465</v>
      </c>
      <c r="D52" s="9">
        <v>103380</v>
      </c>
      <c r="E52" s="10">
        <v>117543</v>
      </c>
    </row>
    <row r="53" spans="1:5" ht="15.75" customHeight="1" x14ac:dyDescent="0.15">
      <c r="A53" s="1">
        <v>2011</v>
      </c>
      <c r="B53" s="9">
        <v>81230</v>
      </c>
      <c r="C53" s="10">
        <v>84236</v>
      </c>
      <c r="D53" s="9">
        <v>119990</v>
      </c>
      <c r="E53" s="10">
        <v>136429</v>
      </c>
    </row>
    <row r="54" spans="1:5" ht="15.75" customHeight="1" x14ac:dyDescent="0.15">
      <c r="A54" s="1">
        <v>2012</v>
      </c>
      <c r="B54" s="9">
        <v>92830</v>
      </c>
      <c r="C54" s="10">
        <v>96265</v>
      </c>
      <c r="D54" s="9">
        <v>123690</v>
      </c>
      <c r="E54" s="10">
        <v>140636</v>
      </c>
    </row>
    <row r="55" spans="1:5" ht="15.75" customHeight="1" x14ac:dyDescent="0.15">
      <c r="A55" s="1">
        <v>2013</v>
      </c>
      <c r="B55" s="9">
        <v>100700</v>
      </c>
      <c r="C55" s="10">
        <v>104426</v>
      </c>
      <c r="D55" s="9">
        <v>127020</v>
      </c>
      <c r="E55" s="10">
        <v>144422</v>
      </c>
    </row>
    <row r="56" spans="1:5" ht="15.75" customHeight="1" x14ac:dyDescent="0.15">
      <c r="A56" s="1">
        <v>2014</v>
      </c>
      <c r="B56" s="9">
        <v>106830</v>
      </c>
      <c r="C56" s="10">
        <v>110783</v>
      </c>
      <c r="D56" s="9">
        <v>125140</v>
      </c>
      <c r="E56" s="10">
        <v>142284</v>
      </c>
    </row>
    <row r="57" spans="1:5" ht="15.75" customHeight="1" x14ac:dyDescent="0.15">
      <c r="A57" s="1">
        <v>2015</v>
      </c>
      <c r="B57" s="9">
        <v>107410</v>
      </c>
      <c r="C57" s="10">
        <v>111384</v>
      </c>
      <c r="D57" s="9">
        <v>123690</v>
      </c>
      <c r="E57" s="10">
        <v>140636</v>
      </c>
    </row>
    <row r="58" spans="1:5" ht="15.75" customHeight="1" x14ac:dyDescent="0.15">
      <c r="A58" s="1">
        <v>2016</v>
      </c>
      <c r="B58" s="9">
        <v>107110</v>
      </c>
      <c r="C58" s="10">
        <v>111073</v>
      </c>
      <c r="D58" s="9">
        <v>121520</v>
      </c>
      <c r="E58" s="10">
        <v>138168</v>
      </c>
    </row>
    <row r="59" spans="1:5" ht="15.75" customHeight="1" x14ac:dyDescent="0.15">
      <c r="A59" s="1">
        <v>2017</v>
      </c>
      <c r="B59" s="9">
        <v>107408</v>
      </c>
      <c r="C59" s="10">
        <v>111382</v>
      </c>
      <c r="D59" s="9">
        <v>108504</v>
      </c>
      <c r="E59" s="10">
        <v>123369</v>
      </c>
    </row>
    <row r="60" spans="1:5" ht="15.75" customHeight="1" x14ac:dyDescent="0.15"/>
    <row r="61" spans="1:5" ht="15.75" customHeight="1" x14ac:dyDescent="0.15">
      <c r="E61" s="6" t="s">
        <v>11</v>
      </c>
    </row>
    <row r="62" spans="1:5" ht="15.75" customHeight="1" x14ac:dyDescent="0.15">
      <c r="A62" s="76" t="s">
        <v>12</v>
      </c>
      <c r="B62" s="77" t="s">
        <v>2</v>
      </c>
      <c r="C62" s="77"/>
      <c r="D62" s="77" t="s">
        <v>3</v>
      </c>
      <c r="E62" s="77"/>
    </row>
    <row r="63" spans="1:5" ht="15.75" customHeight="1" x14ac:dyDescent="0.15">
      <c r="A63" s="76"/>
      <c r="B63" s="4" t="s">
        <v>4</v>
      </c>
      <c r="C63" s="5" t="s">
        <v>5</v>
      </c>
      <c r="D63" s="4" t="s">
        <v>4</v>
      </c>
      <c r="E63" s="5" t="s">
        <v>5</v>
      </c>
    </row>
    <row r="64" spans="1:5" ht="15.75" customHeight="1" x14ac:dyDescent="0.15">
      <c r="A64" s="1">
        <v>2007</v>
      </c>
      <c r="B64" s="7">
        <v>62.8</v>
      </c>
      <c r="C64" s="8">
        <v>64.900000000000006</v>
      </c>
      <c r="D64" s="7">
        <v>97.3</v>
      </c>
      <c r="E64" s="8">
        <v>102.2</v>
      </c>
    </row>
    <row r="65" spans="1:5" ht="15.75" customHeight="1" x14ac:dyDescent="0.15">
      <c r="A65" s="1">
        <v>2008</v>
      </c>
      <c r="B65" s="7">
        <v>77.3</v>
      </c>
      <c r="C65" s="8">
        <v>79.7</v>
      </c>
      <c r="D65" s="7">
        <v>113.3</v>
      </c>
      <c r="E65" s="8">
        <v>118.9</v>
      </c>
    </row>
    <row r="66" spans="1:5" ht="15.75" customHeight="1" x14ac:dyDescent="0.15">
      <c r="A66" s="1">
        <v>2009</v>
      </c>
      <c r="B66" s="7">
        <v>83.4</v>
      </c>
      <c r="C66" s="8">
        <v>86.14</v>
      </c>
      <c r="D66" s="7">
        <v>116.8</v>
      </c>
      <c r="E66" s="8">
        <v>122.6</v>
      </c>
    </row>
    <row r="67" spans="1:5" ht="15.75" customHeight="1" x14ac:dyDescent="0.15">
      <c r="A67" s="1">
        <v>2010</v>
      </c>
      <c r="B67" s="7">
        <v>75.7</v>
      </c>
      <c r="C67" s="8">
        <v>78.400000000000006</v>
      </c>
      <c r="D67" s="7">
        <v>113.4</v>
      </c>
      <c r="E67" s="8">
        <v>119.1</v>
      </c>
    </row>
    <row r="68" spans="1:5" ht="15.75" customHeight="1" x14ac:dyDescent="0.15">
      <c r="A68" s="1">
        <v>2011</v>
      </c>
      <c r="B68" s="7">
        <v>78.099999999999994</v>
      </c>
      <c r="C68" s="8">
        <v>80.8</v>
      </c>
      <c r="D68" s="7">
        <v>124.3</v>
      </c>
      <c r="E68" s="8">
        <v>130.5</v>
      </c>
    </row>
    <row r="69" spans="1:5" ht="15.75" customHeight="1" x14ac:dyDescent="0.15">
      <c r="A69" s="1">
        <v>2012</v>
      </c>
      <c r="B69" s="7">
        <v>82.1</v>
      </c>
      <c r="C69" s="8">
        <v>84.7</v>
      </c>
      <c r="D69" s="7">
        <v>130.9</v>
      </c>
      <c r="E69" s="8">
        <v>137.4</v>
      </c>
    </row>
    <row r="70" spans="1:5" ht="15.75" customHeight="1" x14ac:dyDescent="0.15">
      <c r="A70" s="1">
        <v>2013</v>
      </c>
      <c r="B70" s="7">
        <v>86.5</v>
      </c>
      <c r="C70" s="8">
        <v>88.9</v>
      </c>
      <c r="D70" s="7">
        <v>140.19999999999999</v>
      </c>
      <c r="E70" s="8">
        <v>147.19999999999999</v>
      </c>
    </row>
    <row r="71" spans="1:5" ht="15.75" customHeight="1" x14ac:dyDescent="0.15">
      <c r="A71" s="1">
        <v>2014</v>
      </c>
      <c r="B71" s="7">
        <v>91.3</v>
      </c>
      <c r="C71" s="8">
        <v>93.8</v>
      </c>
      <c r="D71" s="7">
        <v>146.6</v>
      </c>
      <c r="E71" s="8">
        <v>153.9</v>
      </c>
    </row>
    <row r="72" spans="1:5" ht="15.75" customHeight="1" x14ac:dyDescent="0.15">
      <c r="A72" s="1">
        <v>2015</v>
      </c>
      <c r="B72" s="7">
        <v>92.5</v>
      </c>
      <c r="C72" s="8">
        <v>95</v>
      </c>
      <c r="D72" s="7">
        <v>143.30000000000001</v>
      </c>
      <c r="E72" s="8">
        <v>150.5</v>
      </c>
    </row>
    <row r="73" spans="1:5" ht="15.75" customHeight="1" x14ac:dyDescent="0.15">
      <c r="A73" s="1">
        <v>2016</v>
      </c>
      <c r="B73" s="7">
        <v>89.3</v>
      </c>
      <c r="C73" s="8">
        <v>92.8</v>
      </c>
      <c r="D73" s="7">
        <v>140.30000000000001</v>
      </c>
      <c r="E73" s="8">
        <v>147.30000000000001</v>
      </c>
    </row>
    <row r="74" spans="1:5" ht="15.75" customHeight="1" x14ac:dyDescent="0.15">
      <c r="A74" s="1">
        <v>2017</v>
      </c>
      <c r="B74" s="7">
        <v>92.9</v>
      </c>
      <c r="C74" s="8">
        <v>96.7</v>
      </c>
      <c r="D74" s="7">
        <v>149.69999999999999</v>
      </c>
      <c r="E74" s="8">
        <v>157.19999999999999</v>
      </c>
    </row>
    <row r="75" spans="1:5" ht="15.75" customHeight="1" x14ac:dyDescent="0.15"/>
    <row r="76" spans="1:5" ht="15.75" customHeight="1" x14ac:dyDescent="0.15"/>
    <row r="77" spans="1:5" ht="15.75" customHeight="1" x14ac:dyDescent="0.15"/>
    <row r="78" spans="1:5" ht="15.75" customHeight="1" x14ac:dyDescent="0.15"/>
    <row r="79" spans="1:5" ht="15.75" customHeight="1" x14ac:dyDescent="0.15"/>
  </sheetData>
  <mergeCells count="15">
    <mergeCell ref="A2:A3"/>
    <mergeCell ref="B2:C2"/>
    <mergeCell ref="D2:E2"/>
    <mergeCell ref="A17:A18"/>
    <mergeCell ref="B17:C17"/>
    <mergeCell ref="D17:E17"/>
    <mergeCell ref="A62:A63"/>
    <mergeCell ref="B62:C62"/>
    <mergeCell ref="D62:E62"/>
    <mergeCell ref="A32:A33"/>
    <mergeCell ref="B32:C32"/>
    <mergeCell ref="D32:E32"/>
    <mergeCell ref="A47:A48"/>
    <mergeCell ref="B47:C47"/>
    <mergeCell ref="D47:E47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
保存期間：平成○○年○○月○○日まで保存
（セット後は保存期間〇〇年）
性質/日付： 機密性○、平成○○年○○月○○日
未定稿　備考：個人文書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K102"/>
  <sheetViews>
    <sheetView showGridLines="0" zoomScaleNormal="100" zoomScaleSheetLayoutView="80" workbookViewId="0"/>
  </sheetViews>
  <sheetFormatPr defaultRowHeight="13.5" x14ac:dyDescent="0.15"/>
  <cols>
    <col min="1" max="1" width="14.125" customWidth="1"/>
    <col min="2" max="2" width="0" hidden="1" customWidth="1"/>
    <col min="14" max="15" width="3.125" customWidth="1"/>
    <col min="16" max="16" width="14.125" customWidth="1"/>
    <col min="17" max="17" width="8.875" hidden="1" customWidth="1"/>
    <col min="18" max="28" width="8.875" customWidth="1"/>
  </cols>
  <sheetData>
    <row r="1" spans="1:28" x14ac:dyDescent="0.15">
      <c r="A1" s="12" t="s">
        <v>13</v>
      </c>
    </row>
    <row r="2" spans="1:28" x14ac:dyDescent="0.15">
      <c r="A2" t="s">
        <v>14</v>
      </c>
    </row>
    <row r="3" spans="1:28" x14ac:dyDescent="0.15">
      <c r="A3" s="14" t="s">
        <v>15</v>
      </c>
      <c r="B3" s="14"/>
      <c r="C3" s="14"/>
      <c r="G3" s="23" t="s">
        <v>16</v>
      </c>
    </row>
    <row r="5" spans="1:28" x14ac:dyDescent="0.15">
      <c r="A5" s="16" t="s">
        <v>17</v>
      </c>
    </row>
    <row r="6" spans="1:28" x14ac:dyDescent="0.15">
      <c r="A6" s="17" t="s">
        <v>18</v>
      </c>
    </row>
    <row r="7" spans="1:28" x14ac:dyDescent="0.15">
      <c r="P7" s="19" t="s">
        <v>19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x14ac:dyDescent="0.15">
      <c r="A8" s="20"/>
    </row>
    <row r="9" spans="1:28" x14ac:dyDescent="0.15">
      <c r="A9" s="13" t="s">
        <v>20</v>
      </c>
      <c r="P9" s="13" t="s">
        <v>21</v>
      </c>
    </row>
    <row r="10" spans="1:28" ht="16.5" customHeight="1" x14ac:dyDescent="0.15">
      <c r="A10" s="11"/>
      <c r="B10" s="11">
        <v>2009</v>
      </c>
      <c r="C10" s="11">
        <v>2010</v>
      </c>
      <c r="D10" s="11">
        <v>2011</v>
      </c>
      <c r="E10" s="11">
        <v>2012</v>
      </c>
      <c r="F10" s="11">
        <v>2013</v>
      </c>
      <c r="G10" s="11">
        <v>2014</v>
      </c>
      <c r="H10" s="11">
        <v>2015</v>
      </c>
      <c r="I10" s="11">
        <v>2016</v>
      </c>
      <c r="J10" s="11">
        <v>2017</v>
      </c>
      <c r="K10" s="11">
        <v>2018</v>
      </c>
      <c r="L10" s="11">
        <v>2019</v>
      </c>
      <c r="M10" s="11">
        <v>2020</v>
      </c>
      <c r="P10" s="11"/>
      <c r="Q10" s="11">
        <v>2009</v>
      </c>
      <c r="R10" s="11">
        <v>2010</v>
      </c>
      <c r="S10" s="11">
        <v>2011</v>
      </c>
      <c r="T10" s="11">
        <v>2012</v>
      </c>
      <c r="U10" s="11">
        <v>2013</v>
      </c>
      <c r="V10" s="11">
        <v>2014</v>
      </c>
      <c r="W10" s="11">
        <v>2015</v>
      </c>
      <c r="X10" s="11">
        <v>2016</v>
      </c>
      <c r="Y10" s="11">
        <v>2017</v>
      </c>
      <c r="Z10" s="11">
        <v>2018</v>
      </c>
      <c r="AA10" s="11">
        <v>2019</v>
      </c>
      <c r="AB10" s="11">
        <v>2020</v>
      </c>
    </row>
    <row r="11" spans="1:28" ht="16.5" customHeight="1" x14ac:dyDescent="0.15">
      <c r="A11" s="1" t="s">
        <v>22</v>
      </c>
      <c r="B11" s="15">
        <v>106.6</v>
      </c>
      <c r="C11" s="15">
        <v>107.1</v>
      </c>
      <c r="D11" s="15">
        <v>122.4</v>
      </c>
      <c r="E11" s="15">
        <v>116.8</v>
      </c>
      <c r="F11" s="15">
        <v>128.69999999999999</v>
      </c>
      <c r="G11" s="15">
        <v>132</v>
      </c>
      <c r="H11" s="15">
        <v>114.2</v>
      </c>
      <c r="I11" s="15">
        <v>105.8</v>
      </c>
      <c r="J11" s="15">
        <v>109.8897</v>
      </c>
      <c r="K11" s="15">
        <v>116.665775</v>
      </c>
      <c r="L11" s="27">
        <v>117.9119</v>
      </c>
      <c r="M11" s="27" t="s">
        <v>23</v>
      </c>
      <c r="P11" s="1" t="s">
        <v>1</v>
      </c>
      <c r="Q11" s="18">
        <f t="shared" ref="Q11:Q19" si="0">$B$39*B11</f>
        <v>9974.5619999999981</v>
      </c>
      <c r="R11" s="18">
        <f t="shared" ref="R11:R19" si="1">C$39*C11</f>
        <v>9399.0959999999995</v>
      </c>
      <c r="S11" s="18">
        <f t="shared" ref="S11:S19" si="2">D$39*D11</f>
        <v>9756.503999999999</v>
      </c>
      <c r="T11" s="18">
        <f t="shared" ref="T11:T19" si="3">E$39*E11</f>
        <v>9321.8080000000009</v>
      </c>
      <c r="U11" s="18">
        <f t="shared" ref="U11:U19" si="4">F$39*F11</f>
        <v>12561.119999999999</v>
      </c>
      <c r="V11" s="18">
        <f t="shared" ref="V11:V19" si="5">G$39*G11</f>
        <v>13972.199999999999</v>
      </c>
      <c r="W11" s="18">
        <f t="shared" ref="W11:W19" si="6">H$39*H11</f>
        <v>13818.2</v>
      </c>
      <c r="X11" s="18">
        <f t="shared" ref="X11:X19" si="7">I$39*I11</f>
        <v>11511.039999999999</v>
      </c>
      <c r="Y11" s="18">
        <f t="shared" ref="Y11:Y19" si="8">J$39*J11</f>
        <v>12327.426546000001</v>
      </c>
      <c r="Z11" s="18">
        <f t="shared" ref="Z11:Z19" si="9">K$39*K11</f>
        <v>12884.305693006248</v>
      </c>
      <c r="AA11" s="18">
        <f t="shared" ref="AA11:AB19" si="10">L$39*L11</f>
        <v>12857.791569425</v>
      </c>
      <c r="AB11" s="18" t="e">
        <f t="shared" si="10"/>
        <v>#VALUE!</v>
      </c>
    </row>
    <row r="12" spans="1:28" ht="16.5" customHeight="1" x14ac:dyDescent="0.15">
      <c r="A12" s="1" t="s">
        <v>24</v>
      </c>
      <c r="B12" s="15">
        <v>139.6</v>
      </c>
      <c r="C12" s="15">
        <v>135.80000000000001</v>
      </c>
      <c r="D12" s="15">
        <v>157.1</v>
      </c>
      <c r="E12" s="15">
        <v>148.69999999999999</v>
      </c>
      <c r="F12" s="15">
        <v>169.3</v>
      </c>
      <c r="G12" s="15">
        <v>175.3</v>
      </c>
      <c r="H12" s="15">
        <v>145.1</v>
      </c>
      <c r="I12" s="15">
        <v>140.80000000000001</v>
      </c>
      <c r="J12" s="15">
        <v>143</v>
      </c>
      <c r="K12" s="15">
        <v>145.476125</v>
      </c>
      <c r="L12" s="27">
        <v>149.4821</v>
      </c>
      <c r="M12" s="27">
        <v>173.65027499999999</v>
      </c>
      <c r="P12" s="1" t="s">
        <v>6</v>
      </c>
      <c r="Q12" s="18">
        <f t="shared" si="0"/>
        <v>13062.371999999999</v>
      </c>
      <c r="R12" s="18">
        <f t="shared" si="1"/>
        <v>11917.808000000001</v>
      </c>
      <c r="S12" s="18">
        <f t="shared" si="2"/>
        <v>12522.440999999999</v>
      </c>
      <c r="T12" s="18">
        <f t="shared" si="3"/>
        <v>11867.746999999999</v>
      </c>
      <c r="U12" s="18">
        <f t="shared" si="4"/>
        <v>16523.68</v>
      </c>
      <c r="V12" s="18">
        <f t="shared" si="5"/>
        <v>18555.505000000001</v>
      </c>
      <c r="W12" s="18">
        <f t="shared" si="6"/>
        <v>17557.099999999999</v>
      </c>
      <c r="X12" s="18">
        <f t="shared" si="7"/>
        <v>15319.04</v>
      </c>
      <c r="Y12" s="18">
        <f t="shared" si="8"/>
        <v>16041.740000000002</v>
      </c>
      <c r="Z12" s="18">
        <f t="shared" si="9"/>
        <v>16066.055923718748</v>
      </c>
      <c r="AA12" s="18">
        <f t="shared" si="10"/>
        <v>16300.387706075</v>
      </c>
      <c r="AB12" s="18">
        <f>M$39*M12</f>
        <v>18539.337484687498</v>
      </c>
    </row>
    <row r="13" spans="1:28" ht="16.5" customHeight="1" x14ac:dyDescent="0.15">
      <c r="A13" s="1" t="s">
        <v>25</v>
      </c>
      <c r="B13" s="15">
        <v>203.3</v>
      </c>
      <c r="C13" s="15">
        <v>200.7</v>
      </c>
      <c r="D13" s="15">
        <v>219.1</v>
      </c>
      <c r="E13" s="15">
        <v>225.5</v>
      </c>
      <c r="F13" s="15">
        <v>238.1</v>
      </c>
      <c r="G13" s="15">
        <v>235.7</v>
      </c>
      <c r="H13" s="15">
        <v>188.3</v>
      </c>
      <c r="I13" s="15">
        <v>184.7</v>
      </c>
      <c r="J13" s="15">
        <v>177.1</v>
      </c>
      <c r="K13" s="15">
        <v>174.52167500000002</v>
      </c>
      <c r="L13" s="27">
        <v>185.20005</v>
      </c>
      <c r="M13" s="27">
        <v>171.93927500000001</v>
      </c>
      <c r="P13" s="1" t="s">
        <v>26</v>
      </c>
      <c r="Q13" s="18">
        <f t="shared" si="0"/>
        <v>19022.780999999999</v>
      </c>
      <c r="R13" s="18">
        <f t="shared" si="1"/>
        <v>17613.432000000001</v>
      </c>
      <c r="S13" s="18">
        <f t="shared" si="2"/>
        <v>17464.460999999999</v>
      </c>
      <c r="T13" s="18">
        <f t="shared" si="3"/>
        <v>17997.154999999999</v>
      </c>
      <c r="U13" s="18">
        <f t="shared" si="4"/>
        <v>23238.559999999998</v>
      </c>
      <c r="V13" s="18">
        <f t="shared" si="5"/>
        <v>24948.844999999998</v>
      </c>
      <c r="W13" s="18">
        <f t="shared" si="6"/>
        <v>22784.300000000003</v>
      </c>
      <c r="X13" s="18">
        <f t="shared" si="7"/>
        <v>20095.359999999997</v>
      </c>
      <c r="Y13" s="18">
        <f t="shared" si="8"/>
        <v>19867.078000000001</v>
      </c>
      <c r="Z13" s="18">
        <f t="shared" si="9"/>
        <v>19273.781113231249</v>
      </c>
      <c r="AA13" s="18">
        <f t="shared" si="10"/>
        <v>20195.2783522875</v>
      </c>
      <c r="AB13" s="18">
        <f t="shared" si="10"/>
        <v>18356.666847187498</v>
      </c>
    </row>
    <row r="14" spans="1:28" ht="16.5" customHeight="1" x14ac:dyDescent="0.15">
      <c r="A14" s="1" t="s">
        <v>27</v>
      </c>
      <c r="B14" s="32">
        <v>157.77340000000001</v>
      </c>
      <c r="C14" s="15">
        <v>154.3938</v>
      </c>
      <c r="D14" s="15">
        <v>179.33109999999999</v>
      </c>
      <c r="E14" s="15">
        <v>194.25890000000001</v>
      </c>
      <c r="F14" s="15">
        <v>174.22890000000001</v>
      </c>
      <c r="G14" s="15">
        <v>175.375</v>
      </c>
      <c r="H14" s="15">
        <v>149.99100000000001</v>
      </c>
      <c r="I14" s="15">
        <v>151.0325</v>
      </c>
      <c r="J14" s="15">
        <v>150.42009999999999</v>
      </c>
      <c r="K14" s="15">
        <v>159.42282499999999</v>
      </c>
      <c r="L14" s="27">
        <v>164.17155000000002</v>
      </c>
      <c r="M14" s="27">
        <v>162.045075</v>
      </c>
      <c r="P14" s="1" t="s">
        <v>8</v>
      </c>
      <c r="Q14" s="18">
        <f t="shared" si="0"/>
        <v>14762.857038</v>
      </c>
      <c r="R14" s="18">
        <f t="shared" si="1"/>
        <v>13549.599888000001</v>
      </c>
      <c r="S14" s="18">
        <f t="shared" si="2"/>
        <v>14294.481980999999</v>
      </c>
      <c r="T14" s="18">
        <f t="shared" si="3"/>
        <v>15503.802809000001</v>
      </c>
      <c r="U14" s="18">
        <f t="shared" si="4"/>
        <v>17004.74064</v>
      </c>
      <c r="V14" s="18">
        <f t="shared" si="5"/>
        <v>18563.443749999999</v>
      </c>
      <c r="W14" s="18">
        <f t="shared" si="6"/>
        <v>18148.911</v>
      </c>
      <c r="X14" s="18">
        <f t="shared" si="7"/>
        <v>16432.335999999999</v>
      </c>
      <c r="Y14" s="18">
        <f t="shared" si="8"/>
        <v>16874.126818000001</v>
      </c>
      <c r="Z14" s="18">
        <f t="shared" si="9"/>
        <v>17606.298091643748</v>
      </c>
      <c r="AA14" s="18">
        <f t="shared" si="10"/>
        <v>17902.209798412503</v>
      </c>
      <c r="AB14" s="18">
        <f t="shared" si="10"/>
        <v>17300.337319687496</v>
      </c>
    </row>
    <row r="15" spans="1:28" ht="16.5" customHeight="1" x14ac:dyDescent="0.15">
      <c r="A15" s="1" t="s">
        <v>28</v>
      </c>
      <c r="B15" s="15">
        <v>59.9</v>
      </c>
      <c r="C15" s="15">
        <v>68.8</v>
      </c>
      <c r="D15" s="15">
        <v>76.14</v>
      </c>
      <c r="E15" s="15">
        <v>85.5</v>
      </c>
      <c r="F15" s="15">
        <v>95.4</v>
      </c>
      <c r="G15" s="15">
        <v>105.2</v>
      </c>
      <c r="H15" s="15">
        <v>98.5</v>
      </c>
      <c r="I15" s="15">
        <v>95.7</v>
      </c>
      <c r="J15" s="15">
        <v>98.5</v>
      </c>
      <c r="K15" s="15">
        <v>100.261865</v>
      </c>
      <c r="L15" s="27">
        <v>94.812142500000007</v>
      </c>
      <c r="M15" s="27">
        <v>94.372842500000004</v>
      </c>
      <c r="P15" s="1" t="s">
        <v>10</v>
      </c>
      <c r="Q15" s="18">
        <f t="shared" si="0"/>
        <v>5604.8429999999998</v>
      </c>
      <c r="R15" s="18">
        <f t="shared" si="1"/>
        <v>6037.8879999999999</v>
      </c>
      <c r="S15" s="18">
        <f t="shared" si="2"/>
        <v>6069.1193999999996</v>
      </c>
      <c r="T15" s="18">
        <f t="shared" si="3"/>
        <v>6823.7550000000001</v>
      </c>
      <c r="U15" s="18">
        <f t="shared" si="4"/>
        <v>9311.0400000000009</v>
      </c>
      <c r="V15" s="18">
        <f t="shared" si="5"/>
        <v>11135.42</v>
      </c>
      <c r="W15" s="18">
        <f t="shared" si="6"/>
        <v>11918.5</v>
      </c>
      <c r="X15" s="18">
        <f t="shared" si="7"/>
        <v>10412.16</v>
      </c>
      <c r="Y15" s="18">
        <f t="shared" si="8"/>
        <v>11049.730000000001</v>
      </c>
      <c r="Z15" s="18">
        <f t="shared" si="9"/>
        <v>11072.69478140375</v>
      </c>
      <c r="AA15" s="18">
        <f t="shared" si="10"/>
        <v>10338.861188019375</v>
      </c>
      <c r="AB15" s="18">
        <f t="shared" si="10"/>
        <v>10075.480597406249</v>
      </c>
    </row>
    <row r="16" spans="1:28" ht="16.5" customHeight="1" x14ac:dyDescent="0.15">
      <c r="A16" s="1" t="s">
        <v>29</v>
      </c>
      <c r="B16" s="15">
        <v>134.30000000000001</v>
      </c>
      <c r="C16" s="15">
        <v>121.1</v>
      </c>
      <c r="D16" s="15">
        <v>129.6</v>
      </c>
      <c r="E16" s="15">
        <v>134.19999999999999</v>
      </c>
      <c r="F16" s="15">
        <v>139</v>
      </c>
      <c r="G16" s="15">
        <v>154.4</v>
      </c>
      <c r="H16" s="15">
        <v>145.1</v>
      </c>
      <c r="I16" s="15">
        <v>125.2</v>
      </c>
      <c r="J16" s="15">
        <v>126.1</v>
      </c>
      <c r="K16" s="15">
        <v>139.111625</v>
      </c>
      <c r="L16" s="27">
        <v>147.509275</v>
      </c>
      <c r="M16" s="27">
        <v>155.5951</v>
      </c>
      <c r="P16" s="1" t="s">
        <v>12</v>
      </c>
      <c r="Q16" s="18">
        <f t="shared" si="0"/>
        <v>12566.451000000001</v>
      </c>
      <c r="R16" s="18">
        <f t="shared" si="1"/>
        <v>10627.736000000001</v>
      </c>
      <c r="S16" s="18">
        <f t="shared" si="2"/>
        <v>10330.415999999999</v>
      </c>
      <c r="T16" s="18">
        <f t="shared" si="3"/>
        <v>10710.501999999999</v>
      </c>
      <c r="U16" s="18">
        <f t="shared" si="4"/>
        <v>13566.4</v>
      </c>
      <c r="V16" s="18">
        <f t="shared" si="5"/>
        <v>16343.24</v>
      </c>
      <c r="W16" s="18">
        <f t="shared" si="6"/>
        <v>17557.099999999999</v>
      </c>
      <c r="X16" s="18">
        <f t="shared" si="7"/>
        <v>13621.76</v>
      </c>
      <c r="Y16" s="18">
        <f t="shared" si="8"/>
        <v>14145.898000000001</v>
      </c>
      <c r="Z16" s="18">
        <f t="shared" si="9"/>
        <v>15363.174863843749</v>
      </c>
      <c r="AA16" s="18">
        <f t="shared" si="10"/>
        <v>16085.25952433125</v>
      </c>
      <c r="AB16" s="18">
        <f t="shared" si="10"/>
        <v>16611.721863749997</v>
      </c>
    </row>
    <row r="17" spans="1:28" ht="16.5" customHeight="1" x14ac:dyDescent="0.15">
      <c r="A17" s="1" t="s">
        <v>30</v>
      </c>
      <c r="B17" s="15">
        <v>68.099999999999994</v>
      </c>
      <c r="C17" s="15">
        <v>67.900000000000006</v>
      </c>
      <c r="D17" s="15">
        <v>68.2</v>
      </c>
      <c r="E17" s="15">
        <v>66.7</v>
      </c>
      <c r="F17" s="15">
        <v>68.400000000000006</v>
      </c>
      <c r="G17" s="15">
        <v>71</v>
      </c>
      <c r="H17" s="15">
        <v>69.099999999999994</v>
      </c>
      <c r="I17" s="15">
        <v>67.599999999999994</v>
      </c>
      <c r="J17" s="15">
        <v>68.764070000000004</v>
      </c>
      <c r="K17" s="15">
        <v>69.260419999999996</v>
      </c>
      <c r="L17" s="27">
        <v>68.212855000000005</v>
      </c>
      <c r="M17" s="27">
        <v>66.542770000000004</v>
      </c>
      <c r="P17" s="1" t="s">
        <v>31</v>
      </c>
      <c r="Q17" s="18">
        <f t="shared" si="0"/>
        <v>6372.1169999999993</v>
      </c>
      <c r="R17" s="18">
        <f t="shared" si="1"/>
        <v>5958.9040000000005</v>
      </c>
      <c r="S17" s="18">
        <f t="shared" si="2"/>
        <v>5436.2219999999998</v>
      </c>
      <c r="T17" s="18">
        <f t="shared" si="3"/>
        <v>5323.3270000000002</v>
      </c>
      <c r="U17" s="18">
        <f t="shared" si="4"/>
        <v>6675.84</v>
      </c>
      <c r="V17" s="18">
        <f t="shared" si="5"/>
        <v>7515.3499999999995</v>
      </c>
      <c r="W17" s="18">
        <f t="shared" si="6"/>
        <v>8361.0999999999985</v>
      </c>
      <c r="X17" s="18">
        <f t="shared" si="7"/>
        <v>7354.8799999999992</v>
      </c>
      <c r="Y17" s="18">
        <f t="shared" si="8"/>
        <v>7713.9533726000009</v>
      </c>
      <c r="Z17" s="18">
        <f t="shared" si="9"/>
        <v>7648.9649488549994</v>
      </c>
      <c r="AA17" s="18">
        <f t="shared" si="10"/>
        <v>7438.32193311625</v>
      </c>
      <c r="AB17" s="18">
        <f t="shared" si="10"/>
        <v>7104.2724821249994</v>
      </c>
    </row>
    <row r="18" spans="1:28" ht="16.5" customHeight="1" x14ac:dyDescent="0.15">
      <c r="A18" s="1" t="s">
        <v>32</v>
      </c>
      <c r="B18" s="15">
        <v>138.80000000000001</v>
      </c>
      <c r="C18" s="15">
        <v>132.69999999999999</v>
      </c>
      <c r="D18" s="15">
        <v>141.6</v>
      </c>
      <c r="E18" s="15">
        <v>144.4</v>
      </c>
      <c r="F18" s="15">
        <v>142.80000000000001</v>
      </c>
      <c r="G18" s="15">
        <v>155.1</v>
      </c>
      <c r="H18" s="15">
        <v>125.9725</v>
      </c>
      <c r="I18" s="15">
        <v>115.6771</v>
      </c>
      <c r="J18" s="15">
        <v>115.509</v>
      </c>
      <c r="K18" s="15">
        <v>127.51827499999999</v>
      </c>
      <c r="L18" s="27">
        <v>122.709225</v>
      </c>
      <c r="M18" s="27">
        <v>117.26835</v>
      </c>
      <c r="P18" s="1" t="s">
        <v>33</v>
      </c>
      <c r="Q18" s="18">
        <f t="shared" si="0"/>
        <v>12987.516</v>
      </c>
      <c r="R18" s="18">
        <f t="shared" si="1"/>
        <v>11645.752</v>
      </c>
      <c r="S18" s="18">
        <f t="shared" si="2"/>
        <v>11286.935999999998</v>
      </c>
      <c r="T18" s="18">
        <f t="shared" si="3"/>
        <v>11524.564</v>
      </c>
      <c r="U18" s="18">
        <f t="shared" si="4"/>
        <v>13937.28</v>
      </c>
      <c r="V18" s="18">
        <f t="shared" si="5"/>
        <v>16417.334999999999</v>
      </c>
      <c r="W18" s="18">
        <f t="shared" si="6"/>
        <v>15242.672499999999</v>
      </c>
      <c r="X18" s="18">
        <f t="shared" si="7"/>
        <v>12585.668479999998</v>
      </c>
      <c r="Y18" s="18">
        <f t="shared" si="8"/>
        <v>12957.799620000002</v>
      </c>
      <c r="Z18" s="18">
        <f t="shared" si="9"/>
        <v>14082.831374881249</v>
      </c>
      <c r="AA18" s="18">
        <f t="shared" si="10"/>
        <v>13380.91947204375</v>
      </c>
      <c r="AB18" s="18">
        <f t="shared" si="10"/>
        <v>12519.862216874999</v>
      </c>
    </row>
    <row r="19" spans="1:28" ht="16.5" customHeight="1" x14ac:dyDescent="0.15">
      <c r="A19" s="1" t="s">
        <v>34</v>
      </c>
      <c r="B19" s="15">
        <v>118.5</v>
      </c>
      <c r="C19" s="15">
        <v>120.9</v>
      </c>
      <c r="D19" s="15">
        <v>127.6</v>
      </c>
      <c r="E19" s="15">
        <v>120.3</v>
      </c>
      <c r="F19" s="15">
        <v>128.4</v>
      </c>
      <c r="G19" s="15">
        <v>121</v>
      </c>
      <c r="H19" s="15">
        <v>95.9</v>
      </c>
      <c r="I19" s="15">
        <v>98.2</v>
      </c>
      <c r="J19" s="15">
        <v>91.8</v>
      </c>
      <c r="K19" s="15">
        <v>92.945914999999999</v>
      </c>
      <c r="L19" s="27">
        <v>80.118504999999999</v>
      </c>
      <c r="M19" s="27">
        <v>77.89457250000001</v>
      </c>
      <c r="P19" s="1" t="s">
        <v>35</v>
      </c>
      <c r="Q19" s="18">
        <f t="shared" si="0"/>
        <v>11088.045</v>
      </c>
      <c r="R19" s="18">
        <f t="shared" si="1"/>
        <v>10610.184000000001</v>
      </c>
      <c r="S19" s="18">
        <f t="shared" si="2"/>
        <v>10170.995999999999</v>
      </c>
      <c r="T19" s="18">
        <f t="shared" si="3"/>
        <v>9601.143</v>
      </c>
      <c r="U19" s="18">
        <f t="shared" si="4"/>
        <v>12531.84</v>
      </c>
      <c r="V19" s="18">
        <f t="shared" si="5"/>
        <v>12807.849999999999</v>
      </c>
      <c r="W19" s="18">
        <f t="shared" si="6"/>
        <v>11603.900000000001</v>
      </c>
      <c r="X19" s="18">
        <f t="shared" si="7"/>
        <v>10684.16</v>
      </c>
      <c r="Y19" s="18">
        <f t="shared" si="8"/>
        <v>10298.124</v>
      </c>
      <c r="Z19" s="18">
        <f t="shared" si="9"/>
        <v>10264.73772429125</v>
      </c>
      <c r="AA19" s="18">
        <f t="shared" si="10"/>
        <v>8736.5824666037497</v>
      </c>
      <c r="AB19" s="18">
        <f t="shared" si="10"/>
        <v>8316.2192965312497</v>
      </c>
    </row>
    <row r="20" spans="1:28" ht="16.5" customHeight="1" x14ac:dyDescent="0.15">
      <c r="A20" s="21"/>
    </row>
    <row r="21" spans="1:28" ht="16.5" customHeight="1" x14ac:dyDescent="0.15">
      <c r="A21" s="13" t="s">
        <v>36</v>
      </c>
      <c r="P21" s="13" t="s">
        <v>37</v>
      </c>
    </row>
    <row r="22" spans="1:28" ht="16.5" customHeight="1" x14ac:dyDescent="0.15">
      <c r="A22" s="11"/>
      <c r="B22" s="11">
        <v>2009</v>
      </c>
      <c r="C22" s="11">
        <v>2010</v>
      </c>
      <c r="D22" s="11">
        <v>2011</v>
      </c>
      <c r="E22" s="11">
        <v>2012</v>
      </c>
      <c r="F22" s="11">
        <v>2013</v>
      </c>
      <c r="G22" s="11">
        <v>2014</v>
      </c>
      <c r="H22" s="11">
        <v>2015</v>
      </c>
      <c r="I22" s="11">
        <v>2016</v>
      </c>
      <c r="J22" s="11">
        <v>2017</v>
      </c>
      <c r="K22" s="11">
        <v>2018</v>
      </c>
      <c r="L22" s="11">
        <v>2019</v>
      </c>
      <c r="M22" s="11">
        <v>2020</v>
      </c>
      <c r="P22" s="11"/>
      <c r="Q22" s="11">
        <v>2009</v>
      </c>
      <c r="R22" s="11">
        <v>2010</v>
      </c>
      <c r="S22" s="11">
        <v>2011</v>
      </c>
      <c r="T22" s="11">
        <v>2012</v>
      </c>
      <c r="U22" s="11">
        <v>2013</v>
      </c>
      <c r="V22" s="11">
        <v>2014</v>
      </c>
      <c r="W22" s="11">
        <v>2015</v>
      </c>
      <c r="X22" s="11">
        <v>2016</v>
      </c>
      <c r="Y22" s="11">
        <v>2017</v>
      </c>
      <c r="Z22" s="11">
        <v>2018</v>
      </c>
      <c r="AA22" s="11">
        <v>2019</v>
      </c>
      <c r="AB22" s="11">
        <v>2020</v>
      </c>
    </row>
    <row r="23" spans="1:28" ht="16.5" customHeight="1" x14ac:dyDescent="0.15">
      <c r="A23" s="1" t="s">
        <v>22</v>
      </c>
      <c r="B23" s="15">
        <v>159.5</v>
      </c>
      <c r="C23" s="15">
        <v>164.8</v>
      </c>
      <c r="D23" s="15">
        <v>186.6</v>
      </c>
      <c r="E23" s="15">
        <v>177.7</v>
      </c>
      <c r="F23" s="15">
        <v>194.7</v>
      </c>
      <c r="G23" s="15">
        <v>203.6</v>
      </c>
      <c r="H23" s="15">
        <v>180.2</v>
      </c>
      <c r="I23" s="15">
        <v>182.2</v>
      </c>
      <c r="J23" s="15">
        <v>187.3</v>
      </c>
      <c r="K23" s="15">
        <v>202.79922500000001</v>
      </c>
      <c r="L23" s="27">
        <v>199.07205000000002</v>
      </c>
      <c r="M23" s="27">
        <v>215.5299</v>
      </c>
      <c r="P23" s="1" t="s">
        <v>1</v>
      </c>
      <c r="Q23" s="18">
        <f t="shared" ref="Q23:Q31" si="11">$B$39*B23</f>
        <v>14924.414999999999</v>
      </c>
      <c r="R23" s="18">
        <f t="shared" ref="R23:AB23" si="12">C$39*C23</f>
        <v>14462.848000000002</v>
      </c>
      <c r="S23" s="18">
        <f t="shared" si="12"/>
        <v>14873.885999999999</v>
      </c>
      <c r="T23" s="18">
        <f t="shared" si="12"/>
        <v>14182.236999999999</v>
      </c>
      <c r="U23" s="18">
        <f t="shared" si="12"/>
        <v>19002.719999999998</v>
      </c>
      <c r="V23" s="18">
        <f t="shared" si="12"/>
        <v>21551.059999999998</v>
      </c>
      <c r="W23" s="18">
        <f t="shared" si="12"/>
        <v>21804.199999999997</v>
      </c>
      <c r="X23" s="18">
        <f t="shared" si="12"/>
        <v>19823.359999999997</v>
      </c>
      <c r="Y23" s="18">
        <f t="shared" si="12"/>
        <v>21011.314000000002</v>
      </c>
      <c r="Z23" s="18">
        <f t="shared" si="12"/>
        <v>22396.690110743748</v>
      </c>
      <c r="AA23" s="18">
        <f t="shared" si="12"/>
        <v>21707.9609962875</v>
      </c>
      <c r="AB23" s="18">
        <f t="shared" si="12"/>
        <v>23010.510948749998</v>
      </c>
    </row>
    <row r="24" spans="1:28" ht="16.5" customHeight="1" x14ac:dyDescent="0.15">
      <c r="A24" s="1" t="s">
        <v>24</v>
      </c>
      <c r="B24" s="15">
        <v>317.89999999999998</v>
      </c>
      <c r="C24" s="15">
        <v>318.7</v>
      </c>
      <c r="D24" s="15">
        <v>351.7</v>
      </c>
      <c r="E24" s="15">
        <v>338.7</v>
      </c>
      <c r="F24" s="15">
        <v>387.6</v>
      </c>
      <c r="G24" s="15">
        <v>395.1</v>
      </c>
      <c r="H24" s="15">
        <v>327.10000000000002</v>
      </c>
      <c r="I24" s="15">
        <v>328.8</v>
      </c>
      <c r="J24" s="15">
        <v>343.6</v>
      </c>
      <c r="K24" s="15">
        <v>353.5419</v>
      </c>
      <c r="L24" s="27">
        <v>334.05062500000003</v>
      </c>
      <c r="M24" s="27">
        <v>345.01695000000001</v>
      </c>
      <c r="P24" s="1" t="s">
        <v>6</v>
      </c>
      <c r="Q24" s="18">
        <f t="shared" si="11"/>
        <v>29745.902999999995</v>
      </c>
      <c r="R24" s="18">
        <f t="shared" ref="R24:R31" si="13">C$39*C24</f>
        <v>27969.112000000001</v>
      </c>
      <c r="S24" s="18">
        <f t="shared" ref="S24:S31" si="14">D$39*D24</f>
        <v>28034.006999999998</v>
      </c>
      <c r="T24" s="18">
        <f t="shared" ref="T24:T31" si="15">E$39*E24</f>
        <v>27031.647000000001</v>
      </c>
      <c r="U24" s="18">
        <f t="shared" ref="U24:U31" si="16">F$39*F24</f>
        <v>37829.760000000002</v>
      </c>
      <c r="V24" s="18">
        <f t="shared" ref="V24:V31" si="17">G$39*G24</f>
        <v>41821.334999999999</v>
      </c>
      <c r="W24" s="18">
        <f t="shared" ref="W24:W31" si="18">H$39*H24</f>
        <v>39579.100000000006</v>
      </c>
      <c r="X24" s="18">
        <f t="shared" ref="X24:X31" si="19">I$39*I24</f>
        <v>35773.440000000002</v>
      </c>
      <c r="Y24" s="18">
        <f t="shared" ref="Y24:Y31" si="20">J$39*J24</f>
        <v>38545.048000000003</v>
      </c>
      <c r="Z24" s="18">
        <f t="shared" ref="Z24:Z31" si="21">K$39*K24</f>
        <v>39044.371966724997</v>
      </c>
      <c r="AA24" s="18">
        <f t="shared" ref="AA24:AB31" si="22">L$39*L24</f>
        <v>36426.800941093752</v>
      </c>
      <c r="AB24" s="18">
        <f t="shared" si="22"/>
        <v>36834.872124374997</v>
      </c>
    </row>
    <row r="25" spans="1:28" ht="16.5" customHeight="1" x14ac:dyDescent="0.15">
      <c r="A25" s="1" t="s">
        <v>25</v>
      </c>
      <c r="B25" s="15">
        <v>291</v>
      </c>
      <c r="C25" s="15">
        <v>264.39999999999998</v>
      </c>
      <c r="D25" s="15">
        <v>282.3</v>
      </c>
      <c r="E25" s="15">
        <v>290.39999999999998</v>
      </c>
      <c r="F25" s="15">
        <v>311.89999999999998</v>
      </c>
      <c r="G25" s="15">
        <v>324.10000000000002</v>
      </c>
      <c r="H25" s="15">
        <v>274.2</v>
      </c>
      <c r="I25" s="15">
        <v>269.2</v>
      </c>
      <c r="J25" s="15">
        <v>263.2</v>
      </c>
      <c r="K25" s="15">
        <v>279.91449999999998</v>
      </c>
      <c r="L25" s="27">
        <v>289.337425</v>
      </c>
      <c r="M25" s="27">
        <v>284.17047500000001</v>
      </c>
      <c r="P25" s="1" t="s">
        <v>26</v>
      </c>
      <c r="Q25" s="18">
        <f t="shared" si="11"/>
        <v>27228.87</v>
      </c>
      <c r="R25" s="18">
        <f t="shared" si="13"/>
        <v>23203.743999999999</v>
      </c>
      <c r="S25" s="18">
        <f t="shared" si="14"/>
        <v>22502.132999999998</v>
      </c>
      <c r="T25" s="18">
        <f t="shared" si="15"/>
        <v>23176.824000000001</v>
      </c>
      <c r="U25" s="18">
        <f t="shared" si="16"/>
        <v>30441.439999999995</v>
      </c>
      <c r="V25" s="18">
        <f t="shared" si="17"/>
        <v>34305.985000000001</v>
      </c>
      <c r="W25" s="18">
        <f t="shared" si="18"/>
        <v>33178.199999999997</v>
      </c>
      <c r="X25" s="18">
        <f t="shared" si="19"/>
        <v>29288.959999999999</v>
      </c>
      <c r="Y25" s="18">
        <f t="shared" si="20"/>
        <v>29525.776000000002</v>
      </c>
      <c r="Z25" s="18">
        <f t="shared" si="21"/>
        <v>30913.127572374997</v>
      </c>
      <c r="AA25" s="18">
        <f t="shared" si="22"/>
        <v>31551.01651219375</v>
      </c>
      <c r="AB25" s="18">
        <f t="shared" si="22"/>
        <v>30338.750337187499</v>
      </c>
    </row>
    <row r="26" spans="1:28" ht="16.5" customHeight="1" x14ac:dyDescent="0.15">
      <c r="A26" s="1" t="s">
        <v>27</v>
      </c>
      <c r="B26" s="15">
        <v>239</v>
      </c>
      <c r="C26" s="15">
        <v>243.8</v>
      </c>
      <c r="D26" s="15">
        <v>274.39999999999998</v>
      </c>
      <c r="E26" s="15">
        <v>290.60000000000002</v>
      </c>
      <c r="F26" s="15">
        <v>254.3</v>
      </c>
      <c r="G26" s="15">
        <v>253.3</v>
      </c>
      <c r="H26" s="15">
        <v>225.1</v>
      </c>
      <c r="I26" s="15">
        <v>223.3</v>
      </c>
      <c r="J26" s="15">
        <v>226.2</v>
      </c>
      <c r="K26" s="15">
        <v>239.72097500000004</v>
      </c>
      <c r="L26" s="27">
        <v>253.53309999999999</v>
      </c>
      <c r="M26" s="27">
        <v>255.4716</v>
      </c>
      <c r="P26" s="1" t="s">
        <v>8</v>
      </c>
      <c r="Q26" s="18">
        <f t="shared" si="11"/>
        <v>22363.23</v>
      </c>
      <c r="R26" s="18">
        <f t="shared" si="13"/>
        <v>21395.888000000003</v>
      </c>
      <c r="S26" s="18">
        <f t="shared" si="14"/>
        <v>21872.423999999995</v>
      </c>
      <c r="T26" s="18">
        <f t="shared" si="15"/>
        <v>23192.786000000004</v>
      </c>
      <c r="U26" s="18">
        <f t="shared" si="16"/>
        <v>24819.68</v>
      </c>
      <c r="V26" s="18">
        <f t="shared" si="17"/>
        <v>26811.805</v>
      </c>
      <c r="W26" s="18">
        <f t="shared" si="18"/>
        <v>27237.1</v>
      </c>
      <c r="X26" s="18">
        <f t="shared" si="19"/>
        <v>24295.040000000001</v>
      </c>
      <c r="Y26" s="18">
        <f t="shared" si="20"/>
        <v>25375.116000000002</v>
      </c>
      <c r="Z26" s="18">
        <f t="shared" si="21"/>
        <v>26474.245106806255</v>
      </c>
      <c r="AA26" s="18">
        <f t="shared" si="22"/>
        <v>27646.707039325</v>
      </c>
      <c r="AB26" s="18">
        <f t="shared" si="22"/>
        <v>27274.786694999995</v>
      </c>
    </row>
    <row r="27" spans="1:28" ht="16.5" customHeight="1" x14ac:dyDescent="0.15">
      <c r="A27" s="1" t="s">
        <v>28</v>
      </c>
      <c r="B27" s="15">
        <v>87.5</v>
      </c>
      <c r="C27" s="15">
        <v>101.7</v>
      </c>
      <c r="D27" s="15">
        <v>123.2</v>
      </c>
      <c r="E27" s="15">
        <v>124.9</v>
      </c>
      <c r="F27" s="15">
        <v>131.9</v>
      </c>
      <c r="G27" s="15">
        <v>135.1</v>
      </c>
      <c r="H27" s="15">
        <v>124.3</v>
      </c>
      <c r="I27" s="15">
        <v>119.1</v>
      </c>
      <c r="J27" s="15">
        <v>109.1</v>
      </c>
      <c r="K27" s="15">
        <v>109.72024999999999</v>
      </c>
      <c r="L27" s="27">
        <v>102.1724725</v>
      </c>
      <c r="M27" s="27">
        <v>103.81171499999999</v>
      </c>
      <c r="P27" s="1" t="s">
        <v>10</v>
      </c>
      <c r="Q27" s="18">
        <f t="shared" si="11"/>
        <v>8187.3749999999991</v>
      </c>
      <c r="R27" s="18">
        <f t="shared" si="13"/>
        <v>8925.1920000000009</v>
      </c>
      <c r="S27" s="18">
        <f t="shared" si="14"/>
        <v>9820.271999999999</v>
      </c>
      <c r="T27" s="18">
        <f t="shared" si="15"/>
        <v>9968.2690000000002</v>
      </c>
      <c r="U27" s="18">
        <f t="shared" si="16"/>
        <v>12873.44</v>
      </c>
      <c r="V27" s="18">
        <f t="shared" si="17"/>
        <v>14300.334999999999</v>
      </c>
      <c r="W27" s="18">
        <f t="shared" si="18"/>
        <v>15040.3</v>
      </c>
      <c r="X27" s="18">
        <f t="shared" si="19"/>
        <v>12958.08</v>
      </c>
      <c r="Y27" s="18">
        <f t="shared" si="20"/>
        <v>12238.838</v>
      </c>
      <c r="Z27" s="18">
        <f t="shared" si="21"/>
        <v>12117.257539437498</v>
      </c>
      <c r="AA27" s="18">
        <f t="shared" si="22"/>
        <v>11141.473893116874</v>
      </c>
      <c r="AB27" s="18">
        <f t="shared" si="22"/>
        <v>11083.198222687499</v>
      </c>
    </row>
    <row r="28" spans="1:28" ht="16.5" customHeight="1" x14ac:dyDescent="0.15">
      <c r="A28" s="1" t="s">
        <v>29</v>
      </c>
      <c r="B28" s="15">
        <v>191.2</v>
      </c>
      <c r="C28" s="15">
        <v>184</v>
      </c>
      <c r="D28" s="15">
        <v>209.3</v>
      </c>
      <c r="E28" s="15">
        <v>217.8</v>
      </c>
      <c r="F28" s="15">
        <v>230.1</v>
      </c>
      <c r="G28" s="15">
        <v>253.4</v>
      </c>
      <c r="H28" s="15">
        <v>230</v>
      </c>
      <c r="I28" s="15">
        <v>203.28290000000001</v>
      </c>
      <c r="J28" s="15">
        <v>205.18379999999999</v>
      </c>
      <c r="K28" s="15">
        <v>228.960825</v>
      </c>
      <c r="L28" s="27">
        <v>239.4134</v>
      </c>
      <c r="M28" s="27">
        <v>241.08587499999999</v>
      </c>
      <c r="P28" s="1" t="s">
        <v>12</v>
      </c>
      <c r="Q28" s="18">
        <f t="shared" si="11"/>
        <v>17890.583999999999</v>
      </c>
      <c r="R28" s="18">
        <f t="shared" si="13"/>
        <v>16147.84</v>
      </c>
      <c r="S28" s="18">
        <f t="shared" si="14"/>
        <v>16683.303</v>
      </c>
      <c r="T28" s="18">
        <f t="shared" si="15"/>
        <v>17382.618000000002</v>
      </c>
      <c r="U28" s="18">
        <f t="shared" si="16"/>
        <v>22457.759999999998</v>
      </c>
      <c r="V28" s="18">
        <f t="shared" si="17"/>
        <v>26822.39</v>
      </c>
      <c r="W28" s="18">
        <f t="shared" si="18"/>
        <v>27830</v>
      </c>
      <c r="X28" s="18">
        <f t="shared" si="19"/>
        <v>22117.179520000002</v>
      </c>
      <c r="Y28" s="18">
        <f t="shared" si="20"/>
        <v>23017.518683999999</v>
      </c>
      <c r="Z28" s="18">
        <f t="shared" si="21"/>
        <v>25285.918351143748</v>
      </c>
      <c r="AA28" s="18">
        <f t="shared" si="22"/>
        <v>26107.013763049999</v>
      </c>
      <c r="AB28" s="18">
        <f t="shared" si="22"/>
        <v>25738.930729687498</v>
      </c>
    </row>
    <row r="29" spans="1:28" ht="16.5" customHeight="1" x14ac:dyDescent="0.15">
      <c r="A29" s="1" t="s">
        <v>30</v>
      </c>
      <c r="B29" s="15">
        <v>115.1</v>
      </c>
      <c r="C29" s="15">
        <v>115.8</v>
      </c>
      <c r="D29" s="15">
        <v>117.2</v>
      </c>
      <c r="E29" s="15">
        <v>118.8</v>
      </c>
      <c r="F29" s="15">
        <v>121.2</v>
      </c>
      <c r="G29" s="15">
        <v>125.2</v>
      </c>
      <c r="H29" s="15">
        <v>126.5</v>
      </c>
      <c r="I29" s="15">
        <v>125.5</v>
      </c>
      <c r="J29" s="15">
        <v>128.87100000000001</v>
      </c>
      <c r="K29" s="15">
        <v>128.79284999999999</v>
      </c>
      <c r="L29" s="27">
        <v>130.22432499999999</v>
      </c>
      <c r="M29" s="27">
        <v>131.84032500000001</v>
      </c>
      <c r="P29" s="1" t="s">
        <v>31</v>
      </c>
      <c r="Q29" s="18">
        <f t="shared" si="11"/>
        <v>10769.906999999999</v>
      </c>
      <c r="R29" s="18">
        <f t="shared" si="13"/>
        <v>10162.608</v>
      </c>
      <c r="S29" s="18">
        <f t="shared" si="14"/>
        <v>9342.0119999999988</v>
      </c>
      <c r="T29" s="18">
        <f t="shared" si="15"/>
        <v>9481.4279999999999</v>
      </c>
      <c r="U29" s="18">
        <f t="shared" si="16"/>
        <v>11829.119999999999</v>
      </c>
      <c r="V29" s="18">
        <f t="shared" si="17"/>
        <v>13252.42</v>
      </c>
      <c r="W29" s="18">
        <f t="shared" si="18"/>
        <v>15306.5</v>
      </c>
      <c r="X29" s="18">
        <f t="shared" si="19"/>
        <v>13654.4</v>
      </c>
      <c r="Y29" s="18">
        <f t="shared" si="20"/>
        <v>14456.748780000002</v>
      </c>
      <c r="Z29" s="18">
        <f t="shared" si="21"/>
        <v>14223.592570087498</v>
      </c>
      <c r="AA29" s="18">
        <f t="shared" si="22"/>
        <v>14200.409187868749</v>
      </c>
      <c r="AB29" s="18">
        <f t="shared" si="22"/>
        <v>14075.602697812499</v>
      </c>
    </row>
    <row r="30" spans="1:28" ht="16.5" customHeight="1" x14ac:dyDescent="0.15">
      <c r="A30" s="1" t="s">
        <v>32</v>
      </c>
      <c r="B30" s="24">
        <v>228.9</v>
      </c>
      <c r="C30" s="15">
        <v>236.7</v>
      </c>
      <c r="D30" s="15">
        <v>283.5</v>
      </c>
      <c r="E30" s="15">
        <v>287.8</v>
      </c>
      <c r="F30" s="15">
        <v>293.2</v>
      </c>
      <c r="G30" s="15">
        <v>326.5</v>
      </c>
      <c r="H30" s="15">
        <v>280.60000000000002</v>
      </c>
      <c r="I30" s="15">
        <v>268.3</v>
      </c>
      <c r="J30" s="15">
        <v>290.78629999999998</v>
      </c>
      <c r="K30" s="15">
        <v>311.76509999999996</v>
      </c>
      <c r="L30" s="27">
        <v>287.69107500000001</v>
      </c>
      <c r="M30" s="27">
        <v>275.18792500000001</v>
      </c>
      <c r="P30" s="1" t="s">
        <v>33</v>
      </c>
      <c r="Q30" s="18">
        <f t="shared" si="11"/>
        <v>21418.172999999999</v>
      </c>
      <c r="R30" s="18">
        <f t="shared" si="13"/>
        <v>20772.792000000001</v>
      </c>
      <c r="S30" s="18">
        <f t="shared" si="14"/>
        <v>22597.785</v>
      </c>
      <c r="T30" s="18">
        <f t="shared" si="15"/>
        <v>22969.318000000003</v>
      </c>
      <c r="U30" s="18">
        <f t="shared" si="16"/>
        <v>28616.319999999996</v>
      </c>
      <c r="V30" s="18">
        <f t="shared" si="17"/>
        <v>34560.025000000001</v>
      </c>
      <c r="W30" s="18">
        <f t="shared" si="18"/>
        <v>33952.600000000006</v>
      </c>
      <c r="X30" s="18">
        <f t="shared" si="19"/>
        <v>29191.040000000001</v>
      </c>
      <c r="Y30" s="18">
        <f t="shared" si="20"/>
        <v>32620.407134000001</v>
      </c>
      <c r="Z30" s="18">
        <f t="shared" si="21"/>
        <v>34430.636172524995</v>
      </c>
      <c r="AA30" s="18">
        <f t="shared" si="22"/>
        <v>31371.489041681252</v>
      </c>
      <c r="AB30" s="18">
        <f t="shared" si="22"/>
        <v>29379.750842812497</v>
      </c>
    </row>
    <row r="31" spans="1:28" ht="16.5" customHeight="1" x14ac:dyDescent="0.15">
      <c r="A31" s="1" t="s">
        <v>34</v>
      </c>
      <c r="B31" s="24">
        <v>364.8</v>
      </c>
      <c r="C31" s="15">
        <v>353.1</v>
      </c>
      <c r="D31" s="15">
        <v>405.8</v>
      </c>
      <c r="E31" s="15">
        <v>380.4</v>
      </c>
      <c r="F31" s="15">
        <v>371.2</v>
      </c>
      <c r="G31" s="15">
        <v>378.8</v>
      </c>
      <c r="H31" s="15">
        <v>314.8</v>
      </c>
      <c r="I31" s="15">
        <v>330</v>
      </c>
      <c r="J31" s="15">
        <v>325.39999999999998</v>
      </c>
      <c r="K31" s="15">
        <v>358.11044999999996</v>
      </c>
      <c r="L31" s="27">
        <v>321.34744999999998</v>
      </c>
      <c r="M31" s="27">
        <v>306.80757500000004</v>
      </c>
      <c r="P31" s="1" t="s">
        <v>35</v>
      </c>
      <c r="Q31" s="18">
        <f t="shared" si="11"/>
        <v>34134.335999999996</v>
      </c>
      <c r="R31" s="18">
        <f t="shared" si="13"/>
        <v>30988.056000000004</v>
      </c>
      <c r="S31" s="18">
        <f t="shared" si="14"/>
        <v>32346.317999999999</v>
      </c>
      <c r="T31" s="18">
        <f t="shared" si="15"/>
        <v>30359.723999999998</v>
      </c>
      <c r="U31" s="18">
        <f t="shared" si="16"/>
        <v>36229.119999999995</v>
      </c>
      <c r="V31" s="18">
        <f t="shared" si="17"/>
        <v>40095.979999999996</v>
      </c>
      <c r="W31" s="18">
        <f t="shared" si="18"/>
        <v>38090.800000000003</v>
      </c>
      <c r="X31" s="18">
        <f t="shared" si="19"/>
        <v>35904</v>
      </c>
      <c r="Y31" s="18">
        <f t="shared" si="20"/>
        <v>36503.372000000003</v>
      </c>
      <c r="Z31" s="18">
        <f t="shared" si="21"/>
        <v>39548.912349487495</v>
      </c>
      <c r="AA31" s="18">
        <f t="shared" si="22"/>
        <v>35041.573695837498</v>
      </c>
      <c r="AB31" s="18">
        <f t="shared" si="22"/>
        <v>32755.543725937499</v>
      </c>
    </row>
    <row r="32" spans="1:28" ht="16.5" customHeight="1" x14ac:dyDescent="0.15"/>
    <row r="33" spans="1:28" ht="17.25" customHeight="1" x14ac:dyDescent="0.15">
      <c r="A33" s="21" t="s">
        <v>38</v>
      </c>
    </row>
    <row r="34" spans="1:28" ht="17.25" customHeight="1" x14ac:dyDescent="0.15">
      <c r="A34" s="13" t="s">
        <v>39</v>
      </c>
      <c r="W34">
        <v>26.384116000000002</v>
      </c>
    </row>
    <row r="35" spans="1:28" ht="17.25" customHeight="1" x14ac:dyDescent="0.15">
      <c r="A35" s="11"/>
      <c r="B35" s="11">
        <v>2009</v>
      </c>
      <c r="C35" s="11">
        <v>2010</v>
      </c>
      <c r="D35" s="11">
        <v>2011</v>
      </c>
      <c r="E35" s="11">
        <v>2012</v>
      </c>
      <c r="F35" s="11">
        <v>2013</v>
      </c>
      <c r="G35" s="11">
        <v>2014</v>
      </c>
      <c r="H35" s="11">
        <v>2015</v>
      </c>
      <c r="I35" s="11">
        <v>2016</v>
      </c>
      <c r="J35" s="11">
        <v>2017</v>
      </c>
      <c r="K35" s="11">
        <v>2018</v>
      </c>
      <c r="L35" s="11">
        <v>2019</v>
      </c>
      <c r="M35" s="11">
        <v>2020</v>
      </c>
    </row>
    <row r="36" spans="1:28" ht="17.25" customHeight="1" x14ac:dyDescent="0.15">
      <c r="A36" s="1" t="s">
        <v>22</v>
      </c>
      <c r="B36" s="26">
        <v>0.72</v>
      </c>
      <c r="C36" s="26">
        <v>0.755</v>
      </c>
      <c r="D36" s="26">
        <v>0.71899999999999997</v>
      </c>
      <c r="E36" s="26">
        <v>0.77800000000000002</v>
      </c>
      <c r="F36" s="26">
        <v>0.753</v>
      </c>
      <c r="G36" s="26">
        <v>0.754</v>
      </c>
      <c r="H36" s="26">
        <v>0.90100000000000002</v>
      </c>
      <c r="I36" s="26">
        <v>0.90400000000000003</v>
      </c>
      <c r="J36" s="26">
        <v>0.88700000000000001</v>
      </c>
      <c r="K36" s="28">
        <v>0.84724999999999995</v>
      </c>
      <c r="L36" s="28">
        <v>0.89349999999999996</v>
      </c>
      <c r="M36" s="28">
        <v>0.87750000000000006</v>
      </c>
    </row>
    <row r="37" spans="1:28" ht="17.25" customHeight="1" x14ac:dyDescent="0.15">
      <c r="A37" s="1" t="s">
        <v>24</v>
      </c>
      <c r="B37" s="26">
        <v>0.72</v>
      </c>
      <c r="C37" s="26">
        <v>0.755</v>
      </c>
      <c r="D37" s="26">
        <v>0.71899999999999997</v>
      </c>
      <c r="E37" s="26">
        <v>0.77800000000000002</v>
      </c>
      <c r="F37" s="26">
        <v>0.753</v>
      </c>
      <c r="G37" s="26">
        <v>0.754</v>
      </c>
      <c r="H37" s="26">
        <v>0.90100000000000002</v>
      </c>
      <c r="I37" s="26">
        <v>0.90400000000000003</v>
      </c>
      <c r="J37" s="26">
        <v>0.88700000000000001</v>
      </c>
      <c r="K37" s="28">
        <v>0.84724999999999995</v>
      </c>
      <c r="L37" s="28">
        <v>0.89349999999999996</v>
      </c>
      <c r="M37" s="28">
        <v>0.87750000000000006</v>
      </c>
      <c r="P37" t="s">
        <v>40</v>
      </c>
    </row>
    <row r="38" spans="1:28" ht="17.25" customHeight="1" x14ac:dyDescent="0.15">
      <c r="A38" s="1" t="s">
        <v>25</v>
      </c>
      <c r="B38" s="26">
        <v>0.72</v>
      </c>
      <c r="C38" s="26">
        <v>0.755</v>
      </c>
      <c r="D38" s="26">
        <v>0.71899999999999997</v>
      </c>
      <c r="E38" s="26">
        <v>0.77800000000000002</v>
      </c>
      <c r="F38" s="26">
        <v>0.753</v>
      </c>
      <c r="G38" s="26">
        <v>0.754</v>
      </c>
      <c r="H38" s="26">
        <v>0.90100000000000002</v>
      </c>
      <c r="I38" s="26">
        <v>0.90400000000000003</v>
      </c>
      <c r="J38" s="26">
        <v>0.88700000000000001</v>
      </c>
      <c r="K38" s="28">
        <v>0.84724999999999995</v>
      </c>
      <c r="L38" s="28">
        <v>0.89349999999999996</v>
      </c>
      <c r="M38" s="28">
        <v>0.87750000000000006</v>
      </c>
      <c r="P38" s="22" t="s">
        <v>41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7.25" customHeight="1" x14ac:dyDescent="0.15">
      <c r="A39" s="1" t="s">
        <v>27</v>
      </c>
      <c r="B39" s="25">
        <v>93.57</v>
      </c>
      <c r="C39" s="25">
        <v>87.76</v>
      </c>
      <c r="D39" s="25">
        <v>79.709999999999994</v>
      </c>
      <c r="E39" s="25">
        <v>79.81</v>
      </c>
      <c r="F39" s="25">
        <v>97.6</v>
      </c>
      <c r="G39" s="25">
        <v>105.85</v>
      </c>
      <c r="H39" s="25">
        <v>121</v>
      </c>
      <c r="I39" s="25">
        <v>108.8</v>
      </c>
      <c r="J39" s="25">
        <v>112.18</v>
      </c>
      <c r="K39" s="30">
        <v>110.43774999999999</v>
      </c>
      <c r="L39" s="30">
        <v>109.04575</v>
      </c>
      <c r="M39" s="30">
        <v>106.76249999999999</v>
      </c>
    </row>
    <row r="40" spans="1:28" ht="17.25" customHeight="1" x14ac:dyDescent="0.15">
      <c r="A40" s="1" t="s">
        <v>28</v>
      </c>
      <c r="B40" s="18">
        <v>1275</v>
      </c>
      <c r="C40" s="18">
        <v>1155</v>
      </c>
      <c r="D40" s="18">
        <v>1107</v>
      </c>
      <c r="E40" s="18">
        <v>1126</v>
      </c>
      <c r="F40" s="18">
        <v>1095</v>
      </c>
      <c r="G40" s="18">
        <v>1053</v>
      </c>
      <c r="H40" s="18">
        <v>1131</v>
      </c>
      <c r="I40" s="18">
        <v>1161</v>
      </c>
      <c r="J40" s="18">
        <v>1131</v>
      </c>
      <c r="K40" s="29">
        <v>1100.1860000000001</v>
      </c>
      <c r="L40" s="29">
        <v>1165.29375</v>
      </c>
      <c r="M40" s="29">
        <v>1180.1277500000001</v>
      </c>
      <c r="P40" s="13" t="s">
        <v>42</v>
      </c>
      <c r="V40" t="s">
        <v>43</v>
      </c>
    </row>
    <row r="41" spans="1:28" ht="17.25" customHeight="1" x14ac:dyDescent="0.15">
      <c r="A41" s="1" t="s">
        <v>29</v>
      </c>
      <c r="B41" s="26">
        <v>0.64100000000000001</v>
      </c>
      <c r="C41" s="26">
        <v>0.64700000000000002</v>
      </c>
      <c r="D41" s="26">
        <v>0.624</v>
      </c>
      <c r="E41" s="26">
        <v>0.63100000000000001</v>
      </c>
      <c r="F41" s="26">
        <v>0.64</v>
      </c>
      <c r="G41" s="26">
        <v>0.60699999999999998</v>
      </c>
      <c r="H41" s="26">
        <v>0.65500000000000003</v>
      </c>
      <c r="I41" s="26">
        <v>0.74099999999999999</v>
      </c>
      <c r="J41" s="26">
        <v>0.77700000000000002</v>
      </c>
      <c r="K41" s="28">
        <v>0.74975000000000003</v>
      </c>
      <c r="L41" s="28">
        <v>0.78350000000000009</v>
      </c>
      <c r="M41" s="28">
        <v>0.77975000000000005</v>
      </c>
      <c r="P41" s="11"/>
      <c r="Q41" s="11">
        <v>2009</v>
      </c>
      <c r="R41" s="11">
        <v>2010</v>
      </c>
      <c r="S41" s="11">
        <v>2011</v>
      </c>
      <c r="T41" s="11">
        <v>2012</v>
      </c>
      <c r="U41" s="11">
        <v>2013</v>
      </c>
      <c r="V41" s="11">
        <v>2014</v>
      </c>
      <c r="W41" s="11">
        <v>2015</v>
      </c>
      <c r="X41" s="11">
        <v>2016</v>
      </c>
      <c r="Y41" s="11">
        <v>2017</v>
      </c>
      <c r="Z41" s="11">
        <v>2018</v>
      </c>
      <c r="AA41" s="11">
        <v>2019</v>
      </c>
      <c r="AB41" s="11">
        <v>2020</v>
      </c>
    </row>
    <row r="42" spans="1:28" ht="17.25" customHeight="1" x14ac:dyDescent="0.15">
      <c r="A42" s="1" t="s">
        <v>30</v>
      </c>
      <c r="B42" s="15">
        <v>1</v>
      </c>
      <c r="C42" s="15">
        <v>1</v>
      </c>
      <c r="D42" s="15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27">
        <v>1</v>
      </c>
      <c r="L42" s="27">
        <v>1</v>
      </c>
      <c r="M42" s="27">
        <v>1</v>
      </c>
      <c r="P42" s="1" t="s">
        <v>6</v>
      </c>
      <c r="Q42" s="15">
        <f t="shared" ref="Q42:Y42" si="23">Q12/1000</f>
        <v>13.062372</v>
      </c>
      <c r="R42" s="15">
        <f t="shared" si="23"/>
        <v>11.917808000000001</v>
      </c>
      <c r="S42" s="15">
        <f t="shared" si="23"/>
        <v>12.522440999999999</v>
      </c>
      <c r="T42" s="15">
        <f t="shared" si="23"/>
        <v>11.867747</v>
      </c>
      <c r="U42" s="15">
        <f t="shared" si="23"/>
        <v>16.523679999999999</v>
      </c>
      <c r="V42" s="15">
        <f t="shared" si="23"/>
        <v>18.555505</v>
      </c>
      <c r="W42" s="15">
        <f t="shared" si="23"/>
        <v>17.557099999999998</v>
      </c>
      <c r="X42" s="15">
        <f t="shared" si="23"/>
        <v>15.319040000000001</v>
      </c>
      <c r="Y42" s="15">
        <f t="shared" si="23"/>
        <v>16.041740000000001</v>
      </c>
      <c r="Z42" s="15">
        <f>Z12/1000</f>
        <v>16.066055923718746</v>
      </c>
      <c r="AA42" s="15">
        <f>AA12/1000</f>
        <v>16.300387706075</v>
      </c>
      <c r="AB42" s="15">
        <f>AB12/1000</f>
        <v>18.539337484687497</v>
      </c>
    </row>
    <row r="43" spans="1:28" ht="17.25" customHeight="1" x14ac:dyDescent="0.15">
      <c r="A43" s="1" t="s">
        <v>32</v>
      </c>
      <c r="B43" s="31">
        <v>0.72</v>
      </c>
      <c r="C43" s="31">
        <v>0.755</v>
      </c>
      <c r="D43" s="31">
        <v>0.71899999999999997</v>
      </c>
      <c r="E43" s="31">
        <v>0.77800000000000002</v>
      </c>
      <c r="F43" s="31">
        <v>0.753</v>
      </c>
      <c r="G43" s="31">
        <v>0.754</v>
      </c>
      <c r="H43" s="31">
        <v>0.90100000000000002</v>
      </c>
      <c r="I43" s="31">
        <v>0.90400000000000003</v>
      </c>
      <c r="J43" s="31">
        <v>0.88700000000000001</v>
      </c>
      <c r="K43" s="28">
        <v>0.84724999999999995</v>
      </c>
      <c r="L43" s="28">
        <v>0.89349999999999996</v>
      </c>
      <c r="M43" s="28">
        <v>0.87750000000000006</v>
      </c>
      <c r="P43" s="1" t="s">
        <v>35</v>
      </c>
      <c r="Q43" s="15">
        <f t="shared" ref="Q43:Y43" si="24">Q19/1000</f>
        <v>11.088044999999999</v>
      </c>
      <c r="R43" s="15">
        <f t="shared" si="24"/>
        <v>10.610184</v>
      </c>
      <c r="S43" s="15">
        <f t="shared" si="24"/>
        <v>10.170995999999999</v>
      </c>
      <c r="T43" s="15">
        <f t="shared" si="24"/>
        <v>9.6011430000000004</v>
      </c>
      <c r="U43" s="15">
        <f t="shared" si="24"/>
        <v>12.531840000000001</v>
      </c>
      <c r="V43" s="15">
        <f t="shared" si="24"/>
        <v>12.807849999999998</v>
      </c>
      <c r="W43" s="15">
        <f t="shared" si="24"/>
        <v>11.603900000000001</v>
      </c>
      <c r="X43" s="15">
        <f t="shared" si="24"/>
        <v>10.68416</v>
      </c>
      <c r="Y43" s="15">
        <f t="shared" si="24"/>
        <v>10.298124</v>
      </c>
      <c r="Z43" s="15">
        <f t="shared" ref="Z43:AA43" si="25">Z19/1000</f>
        <v>10.264737724291249</v>
      </c>
      <c r="AA43" s="15">
        <f t="shared" si="25"/>
        <v>8.7365824666037497</v>
      </c>
      <c r="AB43" s="15">
        <f>AB19/1000</f>
        <v>8.3162192965312496</v>
      </c>
    </row>
    <row r="44" spans="1:28" ht="17.25" customHeight="1" x14ac:dyDescent="0.15">
      <c r="A44" s="1" t="s">
        <v>34</v>
      </c>
      <c r="B44" s="31">
        <v>5.359</v>
      </c>
      <c r="C44" s="31">
        <v>5.6219999999999999</v>
      </c>
      <c r="D44" s="31">
        <v>5.3570000000000002</v>
      </c>
      <c r="E44" s="31">
        <v>5.79</v>
      </c>
      <c r="F44" s="31">
        <v>5.6180000000000003</v>
      </c>
      <c r="G44" s="31">
        <v>5.6189999999999998</v>
      </c>
      <c r="H44" s="31">
        <v>6.7249999999999996</v>
      </c>
      <c r="I44" s="31">
        <v>6.7309999999999999</v>
      </c>
      <c r="J44" s="31">
        <v>6.6020000000000003</v>
      </c>
      <c r="K44" s="28">
        <v>6.3134999999999994</v>
      </c>
      <c r="L44" s="28">
        <v>6.6692499999999999</v>
      </c>
      <c r="M44" s="28">
        <v>6.5420000000000007</v>
      </c>
      <c r="P44" s="1" t="s">
        <v>33</v>
      </c>
      <c r="Q44" s="15">
        <f t="shared" ref="Q44:Y44" si="26">Q18/1000</f>
        <v>12.987515999999999</v>
      </c>
      <c r="R44" s="15">
        <f t="shared" si="26"/>
        <v>11.645752</v>
      </c>
      <c r="S44" s="15">
        <f t="shared" si="26"/>
        <v>11.286935999999997</v>
      </c>
      <c r="T44" s="15">
        <f t="shared" si="26"/>
        <v>11.524564</v>
      </c>
      <c r="U44" s="15">
        <f t="shared" si="26"/>
        <v>13.937280000000001</v>
      </c>
      <c r="V44" s="15">
        <f t="shared" si="26"/>
        <v>16.417334999999998</v>
      </c>
      <c r="W44" s="15">
        <f t="shared" si="26"/>
        <v>15.242672499999999</v>
      </c>
      <c r="X44" s="15">
        <f t="shared" si="26"/>
        <v>12.585668479999999</v>
      </c>
      <c r="Y44" s="15">
        <f t="shared" si="26"/>
        <v>12.957799620000001</v>
      </c>
      <c r="Z44" s="15">
        <f t="shared" ref="Z44:AA44" si="27">Z18/1000</f>
        <v>14.082831374881248</v>
      </c>
      <c r="AA44" s="15">
        <f t="shared" si="27"/>
        <v>13.38091947204375</v>
      </c>
      <c r="AB44" s="15">
        <f>AB18/1000</f>
        <v>12.519862216875</v>
      </c>
    </row>
    <row r="45" spans="1:28" ht="17.25" customHeight="1" x14ac:dyDescent="0.15">
      <c r="P45" s="1" t="s">
        <v>26</v>
      </c>
      <c r="Q45" s="15">
        <f t="shared" ref="Q45:Y45" si="28">Q13/1000</f>
        <v>19.022780999999998</v>
      </c>
      <c r="R45" s="15">
        <f t="shared" si="28"/>
        <v>17.613432</v>
      </c>
      <c r="S45" s="15">
        <f t="shared" si="28"/>
        <v>17.464461</v>
      </c>
      <c r="T45" s="15">
        <f t="shared" si="28"/>
        <v>17.997154999999999</v>
      </c>
      <c r="U45" s="15">
        <f t="shared" si="28"/>
        <v>23.238559999999996</v>
      </c>
      <c r="V45" s="15">
        <f t="shared" si="28"/>
        <v>24.948844999999999</v>
      </c>
      <c r="W45" s="15">
        <f t="shared" si="28"/>
        <v>22.784300000000002</v>
      </c>
      <c r="X45" s="15">
        <f t="shared" si="28"/>
        <v>20.095359999999996</v>
      </c>
      <c r="Y45" s="15">
        <f t="shared" si="28"/>
        <v>19.867078000000003</v>
      </c>
      <c r="Z45" s="15">
        <f t="shared" ref="Z45:AA45" si="29">Z13/1000</f>
        <v>19.273781113231248</v>
      </c>
      <c r="AA45" s="15">
        <f t="shared" si="29"/>
        <v>20.195278352287499</v>
      </c>
      <c r="AB45" s="15">
        <f>AB13/1000</f>
        <v>18.356666847187498</v>
      </c>
    </row>
    <row r="46" spans="1:28" ht="17.25" customHeight="1" x14ac:dyDescent="0.15">
      <c r="P46" s="1" t="s">
        <v>8</v>
      </c>
      <c r="Q46" s="15">
        <f t="shared" ref="Q46:Y46" si="30">Q14/1000</f>
        <v>14.762857038</v>
      </c>
      <c r="R46" s="15">
        <f t="shared" si="30"/>
        <v>13.549599888000001</v>
      </c>
      <c r="S46" s="15">
        <f t="shared" si="30"/>
        <v>14.294481980999999</v>
      </c>
      <c r="T46" s="15">
        <f t="shared" si="30"/>
        <v>15.503802809000002</v>
      </c>
      <c r="U46" s="15">
        <f t="shared" si="30"/>
        <v>17.004740640000001</v>
      </c>
      <c r="V46" s="15">
        <f t="shared" si="30"/>
        <v>18.563443749999998</v>
      </c>
      <c r="W46" s="15">
        <f t="shared" si="30"/>
        <v>18.148911000000002</v>
      </c>
      <c r="X46" s="15">
        <f t="shared" si="30"/>
        <v>16.432335999999999</v>
      </c>
      <c r="Y46" s="15">
        <f t="shared" si="30"/>
        <v>16.874126818000001</v>
      </c>
      <c r="Z46" s="15">
        <f>Z14/1000</f>
        <v>17.606298091643747</v>
      </c>
      <c r="AA46" s="15">
        <f>AA14/1000</f>
        <v>17.902209798412503</v>
      </c>
      <c r="AB46" s="15">
        <f>AB14/1000</f>
        <v>17.300337319687497</v>
      </c>
    </row>
    <row r="47" spans="1:28" ht="17.25" customHeight="1" x14ac:dyDescent="0.15">
      <c r="P47" s="1" t="s">
        <v>12</v>
      </c>
      <c r="Q47" s="15">
        <f t="shared" ref="Q47:Y47" si="31">Q16/1000</f>
        <v>12.566451000000001</v>
      </c>
      <c r="R47" s="15">
        <f t="shared" si="31"/>
        <v>10.627736000000001</v>
      </c>
      <c r="S47" s="15">
        <f t="shared" si="31"/>
        <v>10.330416</v>
      </c>
      <c r="T47" s="15">
        <f t="shared" si="31"/>
        <v>10.710501999999998</v>
      </c>
      <c r="U47" s="15">
        <f t="shared" si="31"/>
        <v>13.5664</v>
      </c>
      <c r="V47" s="15">
        <f t="shared" si="31"/>
        <v>16.343240000000002</v>
      </c>
      <c r="W47" s="15">
        <f t="shared" si="31"/>
        <v>17.557099999999998</v>
      </c>
      <c r="X47" s="15">
        <f t="shared" si="31"/>
        <v>13.62176</v>
      </c>
      <c r="Y47" s="15">
        <f t="shared" si="31"/>
        <v>14.145898000000001</v>
      </c>
      <c r="Z47" s="15">
        <f t="shared" ref="Z47:AA47" si="32">Z16/1000</f>
        <v>15.363174863843749</v>
      </c>
      <c r="AA47" s="15">
        <f t="shared" si="32"/>
        <v>16.085259524331249</v>
      </c>
      <c r="AB47" s="15">
        <f>AB16/1000</f>
        <v>16.611721863749999</v>
      </c>
    </row>
    <row r="48" spans="1:28" ht="17.25" customHeight="1" x14ac:dyDescent="0.15">
      <c r="P48" s="1" t="s">
        <v>1</v>
      </c>
      <c r="Q48" s="15">
        <f t="shared" ref="Q48:Y48" si="33">Q11/1000</f>
        <v>9.9745619999999988</v>
      </c>
      <c r="R48" s="15">
        <f t="shared" si="33"/>
        <v>9.3990960000000001</v>
      </c>
      <c r="S48" s="15">
        <f t="shared" si="33"/>
        <v>9.7565039999999996</v>
      </c>
      <c r="T48" s="15">
        <f t="shared" si="33"/>
        <v>9.3218080000000008</v>
      </c>
      <c r="U48" s="15">
        <f t="shared" si="33"/>
        <v>12.561119999999999</v>
      </c>
      <c r="V48" s="15">
        <f t="shared" si="33"/>
        <v>13.972199999999999</v>
      </c>
      <c r="W48" s="15">
        <f t="shared" si="33"/>
        <v>13.818200000000001</v>
      </c>
      <c r="X48" s="15">
        <f t="shared" si="33"/>
        <v>11.511039999999999</v>
      </c>
      <c r="Y48" s="15">
        <f t="shared" si="33"/>
        <v>12.327426546</v>
      </c>
      <c r="Z48" s="15">
        <f t="shared" ref="Z48:AA48" si="34">Z11/1000</f>
        <v>12.884305693006249</v>
      </c>
      <c r="AA48" s="15">
        <f t="shared" si="34"/>
        <v>12.857791569425</v>
      </c>
      <c r="AB48" s="15" t="e">
        <f>AB11/1000</f>
        <v>#VALUE!</v>
      </c>
    </row>
    <row r="49" spans="16:37" ht="17.25" customHeight="1" x14ac:dyDescent="0.15">
      <c r="P49" s="1" t="s">
        <v>31</v>
      </c>
      <c r="Q49" s="15">
        <f t="shared" ref="Q49:Y49" si="35">Q17/1000</f>
        <v>6.3721169999999994</v>
      </c>
      <c r="R49" s="15">
        <f t="shared" si="35"/>
        <v>5.9589040000000004</v>
      </c>
      <c r="S49" s="15">
        <f t="shared" si="35"/>
        <v>5.4362219999999999</v>
      </c>
      <c r="T49" s="15">
        <f t="shared" si="35"/>
        <v>5.3233269999999999</v>
      </c>
      <c r="U49" s="15">
        <f t="shared" si="35"/>
        <v>6.67584</v>
      </c>
      <c r="V49" s="15">
        <f t="shared" si="35"/>
        <v>7.5153499999999998</v>
      </c>
      <c r="W49" s="15">
        <f t="shared" si="35"/>
        <v>8.3610999999999986</v>
      </c>
      <c r="X49" s="15">
        <f t="shared" si="35"/>
        <v>7.3548799999999996</v>
      </c>
      <c r="Y49" s="15">
        <f t="shared" si="35"/>
        <v>7.7139533726000007</v>
      </c>
      <c r="Z49" s="15">
        <f t="shared" ref="Z49:AA49" si="36">Z17/1000</f>
        <v>7.6489649488549993</v>
      </c>
      <c r="AA49" s="15">
        <f t="shared" si="36"/>
        <v>7.4383219331162502</v>
      </c>
      <c r="AB49" s="15">
        <f>AB17/1000</f>
        <v>7.1042724821249994</v>
      </c>
    </row>
    <row r="50" spans="16:37" ht="17.25" customHeight="1" x14ac:dyDescent="0.15">
      <c r="P50" s="1" t="s">
        <v>10</v>
      </c>
      <c r="Q50" s="15">
        <f t="shared" ref="Q50:Y50" si="37">Q15/1000</f>
        <v>5.6048429999999998</v>
      </c>
      <c r="R50" s="15">
        <f t="shared" si="37"/>
        <v>6.0378879999999997</v>
      </c>
      <c r="S50" s="15">
        <f t="shared" si="37"/>
        <v>6.0691193999999999</v>
      </c>
      <c r="T50" s="15">
        <f t="shared" si="37"/>
        <v>6.8237550000000002</v>
      </c>
      <c r="U50" s="15">
        <f t="shared" si="37"/>
        <v>9.3110400000000002</v>
      </c>
      <c r="V50" s="15">
        <f t="shared" si="37"/>
        <v>11.13542</v>
      </c>
      <c r="W50" s="15">
        <f t="shared" si="37"/>
        <v>11.9185</v>
      </c>
      <c r="X50" s="15">
        <f t="shared" si="37"/>
        <v>10.41216</v>
      </c>
      <c r="Y50" s="15">
        <f t="shared" si="37"/>
        <v>11.049730000000002</v>
      </c>
      <c r="Z50" s="15">
        <f t="shared" ref="Z50:AA50" si="38">Z15/1000</f>
        <v>11.072694781403751</v>
      </c>
      <c r="AA50" s="15">
        <f t="shared" si="38"/>
        <v>10.338861188019376</v>
      </c>
      <c r="AB50" s="15">
        <f>AB15/1000</f>
        <v>10.07548059740625</v>
      </c>
    </row>
    <row r="51" spans="16:37" ht="17.25" customHeight="1" x14ac:dyDescent="0.15">
      <c r="P51" s="1" t="s">
        <v>44</v>
      </c>
      <c r="Q51" s="15"/>
      <c r="R51" s="15"/>
      <c r="S51" s="15"/>
      <c r="T51" s="15"/>
      <c r="U51" s="15"/>
      <c r="V51" s="15"/>
      <c r="W51" s="15">
        <v>13.61</v>
      </c>
      <c r="X51" s="15">
        <v>12.47</v>
      </c>
      <c r="Y51" s="32">
        <v>12.7</v>
      </c>
      <c r="Z51" s="32">
        <v>10.17</v>
      </c>
      <c r="AA51" s="27"/>
      <c r="AB51" s="27"/>
    </row>
    <row r="52" spans="16:37" ht="17.25" customHeight="1" x14ac:dyDescent="0.15"/>
    <row r="53" spans="16:37" ht="17.25" customHeight="1" x14ac:dyDescent="0.15">
      <c r="P53" s="13" t="s">
        <v>45</v>
      </c>
    </row>
    <row r="54" spans="16:37" ht="17.25" customHeight="1" x14ac:dyDescent="0.15">
      <c r="P54" s="11"/>
      <c r="Q54" s="11">
        <v>2009</v>
      </c>
      <c r="R54" s="11">
        <v>2010</v>
      </c>
      <c r="S54" s="11">
        <v>2011</v>
      </c>
      <c r="T54" s="11">
        <v>2012</v>
      </c>
      <c r="U54" s="11">
        <v>2013</v>
      </c>
      <c r="V54" s="11">
        <v>2014</v>
      </c>
      <c r="W54" s="11">
        <v>2015</v>
      </c>
      <c r="X54" s="11">
        <v>2016</v>
      </c>
      <c r="Y54" s="11">
        <v>2017</v>
      </c>
      <c r="Z54" s="11">
        <v>2018</v>
      </c>
      <c r="AA54" s="11">
        <v>2019</v>
      </c>
      <c r="AB54" s="11">
        <v>2020</v>
      </c>
      <c r="AK54">
        <f>3500/12</f>
        <v>291.66666666666669</v>
      </c>
    </row>
    <row r="55" spans="16:37" ht="17.25" customHeight="1" x14ac:dyDescent="0.15">
      <c r="P55" s="1" t="s">
        <v>6</v>
      </c>
      <c r="Q55" s="15">
        <f t="shared" ref="Q55:Y55" si="39">Q24/1000</f>
        <v>29.745902999999995</v>
      </c>
      <c r="R55" s="15">
        <f t="shared" si="39"/>
        <v>27.969112000000003</v>
      </c>
      <c r="S55" s="15">
        <f t="shared" si="39"/>
        <v>28.034006999999999</v>
      </c>
      <c r="T55" s="15">
        <f t="shared" si="39"/>
        <v>27.031647</v>
      </c>
      <c r="U55" s="15">
        <f t="shared" si="39"/>
        <v>37.82976</v>
      </c>
      <c r="V55" s="15">
        <f t="shared" si="39"/>
        <v>41.821334999999998</v>
      </c>
      <c r="W55" s="15">
        <f t="shared" si="39"/>
        <v>39.579100000000004</v>
      </c>
      <c r="X55" s="15">
        <f t="shared" si="39"/>
        <v>35.773440000000001</v>
      </c>
      <c r="Y55" s="15">
        <f t="shared" si="39"/>
        <v>38.545048000000001</v>
      </c>
      <c r="Z55" s="15">
        <f t="shared" ref="Z55:AA55" si="40">Z24/1000</f>
        <v>39.044371966724995</v>
      </c>
      <c r="AA55" s="15">
        <f t="shared" si="40"/>
        <v>36.426800941093752</v>
      </c>
      <c r="AB55" s="15">
        <f>AB24/1000</f>
        <v>36.834872124374996</v>
      </c>
    </row>
    <row r="56" spans="16:37" ht="17.25" customHeight="1" x14ac:dyDescent="0.15">
      <c r="P56" s="1" t="s">
        <v>35</v>
      </c>
      <c r="Q56" s="15">
        <f t="shared" ref="Q56:Y56" si="41">Q31/1000</f>
        <v>34.134335999999998</v>
      </c>
      <c r="R56" s="15">
        <f t="shared" si="41"/>
        <v>30.988056000000004</v>
      </c>
      <c r="S56" s="15">
        <f t="shared" si="41"/>
        <v>32.346317999999997</v>
      </c>
      <c r="T56" s="15">
        <f t="shared" si="41"/>
        <v>30.359724</v>
      </c>
      <c r="U56" s="15">
        <f t="shared" si="41"/>
        <v>36.229119999999995</v>
      </c>
      <c r="V56" s="15">
        <f t="shared" si="41"/>
        <v>40.095979999999997</v>
      </c>
      <c r="W56" s="15">
        <f t="shared" si="41"/>
        <v>38.090800000000002</v>
      </c>
      <c r="X56" s="15">
        <f t="shared" si="41"/>
        <v>35.904000000000003</v>
      </c>
      <c r="Y56" s="15">
        <f t="shared" si="41"/>
        <v>36.503372000000006</v>
      </c>
      <c r="Z56" s="15">
        <f t="shared" ref="Z56:AA56" si="42">Z31/1000</f>
        <v>39.548912349487495</v>
      </c>
      <c r="AA56" s="15">
        <f t="shared" si="42"/>
        <v>35.041573695837499</v>
      </c>
      <c r="AB56" s="15">
        <f>AB31/1000</f>
        <v>32.7555437259375</v>
      </c>
    </row>
    <row r="57" spans="16:37" ht="17.25" customHeight="1" x14ac:dyDescent="0.15">
      <c r="P57" s="1" t="s">
        <v>33</v>
      </c>
      <c r="Q57" s="15">
        <f t="shared" ref="Q57:Y57" si="43">Q30/1000</f>
        <v>21.418172999999999</v>
      </c>
      <c r="R57" s="15">
        <f t="shared" si="43"/>
        <v>20.772792000000003</v>
      </c>
      <c r="S57" s="15">
        <f t="shared" si="43"/>
        <v>22.597784999999998</v>
      </c>
      <c r="T57" s="15">
        <f t="shared" si="43"/>
        <v>22.969318000000001</v>
      </c>
      <c r="U57" s="15">
        <f t="shared" si="43"/>
        <v>28.616319999999995</v>
      </c>
      <c r="V57" s="15">
        <f t="shared" si="43"/>
        <v>34.560025000000003</v>
      </c>
      <c r="W57" s="15">
        <f t="shared" si="43"/>
        <v>33.952600000000004</v>
      </c>
      <c r="X57" s="15">
        <f t="shared" si="43"/>
        <v>29.191040000000001</v>
      </c>
      <c r="Y57" s="15">
        <f t="shared" si="43"/>
        <v>32.620407134000004</v>
      </c>
      <c r="Z57" s="15">
        <f t="shared" ref="Z57:AA57" si="44">Z30/1000</f>
        <v>34.430636172524999</v>
      </c>
      <c r="AA57" s="15">
        <f t="shared" si="44"/>
        <v>31.371489041681251</v>
      </c>
      <c r="AB57" s="15">
        <f>AB30/1000</f>
        <v>29.379750842812495</v>
      </c>
    </row>
    <row r="58" spans="16:37" ht="17.25" customHeight="1" x14ac:dyDescent="0.15">
      <c r="P58" s="1" t="s">
        <v>26</v>
      </c>
      <c r="Q58" s="15">
        <f t="shared" ref="Q58:X59" si="45">Q25/1000</f>
        <v>27.228870000000001</v>
      </c>
      <c r="R58" s="15">
        <f t="shared" si="45"/>
        <v>23.203744</v>
      </c>
      <c r="S58" s="15">
        <f t="shared" si="45"/>
        <v>22.502132999999997</v>
      </c>
      <c r="T58" s="15">
        <f t="shared" si="45"/>
        <v>23.176824</v>
      </c>
      <c r="U58" s="15">
        <f t="shared" si="45"/>
        <v>30.441439999999997</v>
      </c>
      <c r="V58" s="15">
        <f t="shared" si="45"/>
        <v>34.305985</v>
      </c>
      <c r="W58" s="15">
        <f t="shared" si="45"/>
        <v>33.178199999999997</v>
      </c>
      <c r="X58" s="15">
        <f t="shared" si="45"/>
        <v>29.288959999999999</v>
      </c>
      <c r="Y58" s="15">
        <f t="shared" ref="Y58:Z59" si="46">Y25/1000</f>
        <v>29.525776</v>
      </c>
      <c r="Z58" s="15">
        <f t="shared" si="46"/>
        <v>30.913127572374997</v>
      </c>
      <c r="AA58" s="15">
        <f t="shared" ref="AA58:AB58" si="47">AA25/1000</f>
        <v>31.551016512193751</v>
      </c>
      <c r="AB58" s="15">
        <f t="shared" si="47"/>
        <v>30.338750337187498</v>
      </c>
    </row>
    <row r="59" spans="16:37" ht="17.25" customHeight="1" x14ac:dyDescent="0.15">
      <c r="P59" s="1" t="s">
        <v>8</v>
      </c>
      <c r="Q59" s="15">
        <f t="shared" si="45"/>
        <v>22.363229999999998</v>
      </c>
      <c r="R59" s="15">
        <f t="shared" si="45"/>
        <v>21.395888000000003</v>
      </c>
      <c r="S59" s="15">
        <f t="shared" si="45"/>
        <v>21.872423999999995</v>
      </c>
      <c r="T59" s="15">
        <f t="shared" si="45"/>
        <v>23.192786000000005</v>
      </c>
      <c r="U59" s="15">
        <f t="shared" si="45"/>
        <v>24.819680000000002</v>
      </c>
      <c r="V59" s="15">
        <f t="shared" si="45"/>
        <v>26.811805</v>
      </c>
      <c r="W59" s="15">
        <f t="shared" si="45"/>
        <v>27.237099999999998</v>
      </c>
      <c r="X59" s="15">
        <f t="shared" si="45"/>
        <v>24.29504</v>
      </c>
      <c r="Y59" s="15">
        <f t="shared" si="46"/>
        <v>25.375116000000002</v>
      </c>
      <c r="Z59" s="15">
        <f t="shared" si="46"/>
        <v>26.474245106806254</v>
      </c>
      <c r="AA59" s="15">
        <f t="shared" ref="AA59:AB59" si="48">AA26/1000</f>
        <v>27.646707039325001</v>
      </c>
      <c r="AB59" s="15">
        <f t="shared" si="48"/>
        <v>27.274786694999996</v>
      </c>
    </row>
    <row r="60" spans="16:37" ht="17.25" customHeight="1" x14ac:dyDescent="0.15">
      <c r="P60" s="1" t="s">
        <v>12</v>
      </c>
      <c r="Q60" s="15">
        <f t="shared" ref="Q60:Y60" si="49">Q28/1000</f>
        <v>17.890584</v>
      </c>
      <c r="R60" s="15">
        <f t="shared" si="49"/>
        <v>16.147839999999999</v>
      </c>
      <c r="S60" s="15">
        <f t="shared" si="49"/>
        <v>16.683302999999999</v>
      </c>
      <c r="T60" s="15">
        <f t="shared" si="49"/>
        <v>17.382618000000001</v>
      </c>
      <c r="U60" s="15">
        <f t="shared" si="49"/>
        <v>22.457759999999997</v>
      </c>
      <c r="V60" s="15">
        <f t="shared" si="49"/>
        <v>26.822389999999999</v>
      </c>
      <c r="W60" s="15">
        <f t="shared" si="49"/>
        <v>27.83</v>
      </c>
      <c r="X60" s="15">
        <f t="shared" si="49"/>
        <v>22.117179520000001</v>
      </c>
      <c r="Y60" s="15">
        <f t="shared" si="49"/>
        <v>23.017518683999999</v>
      </c>
      <c r="Z60" s="15">
        <f t="shared" ref="Z60:AA60" si="50">Z28/1000</f>
        <v>25.285918351143749</v>
      </c>
      <c r="AA60" s="15">
        <f t="shared" si="50"/>
        <v>26.107013763049999</v>
      </c>
      <c r="AB60" s="15">
        <f t="shared" ref="AB60" si="51">AB28/1000</f>
        <v>25.738930729687496</v>
      </c>
    </row>
    <row r="61" spans="16:37" ht="17.25" customHeight="1" x14ac:dyDescent="0.15">
      <c r="P61" s="1" t="s">
        <v>1</v>
      </c>
      <c r="Q61" s="15">
        <f t="shared" ref="Q61:Z61" si="52">Q23/1000</f>
        <v>14.924415</v>
      </c>
      <c r="R61" s="15">
        <f t="shared" si="52"/>
        <v>14.462848000000001</v>
      </c>
      <c r="S61" s="15">
        <f t="shared" si="52"/>
        <v>14.873885999999999</v>
      </c>
      <c r="T61" s="15">
        <f t="shared" si="52"/>
        <v>14.182236999999999</v>
      </c>
      <c r="U61" s="15">
        <f t="shared" si="52"/>
        <v>19.002719999999997</v>
      </c>
      <c r="V61" s="15">
        <f t="shared" si="52"/>
        <v>21.551059999999996</v>
      </c>
      <c r="W61" s="15">
        <f t="shared" si="52"/>
        <v>21.804199999999998</v>
      </c>
      <c r="X61" s="15">
        <f t="shared" si="52"/>
        <v>19.823359999999997</v>
      </c>
      <c r="Y61" s="15">
        <f t="shared" si="52"/>
        <v>21.011314000000002</v>
      </c>
      <c r="Z61" s="15">
        <f t="shared" si="52"/>
        <v>22.396690110743748</v>
      </c>
      <c r="AA61" s="15">
        <f t="shared" ref="AA61:AB61" si="53">AA23/1000</f>
        <v>21.7079609962875</v>
      </c>
      <c r="AB61" s="15">
        <f t="shared" si="53"/>
        <v>23.010510948749996</v>
      </c>
    </row>
    <row r="62" spans="16:37" ht="18" customHeight="1" x14ac:dyDescent="0.15">
      <c r="P62" s="1" t="s">
        <v>31</v>
      </c>
      <c r="Q62" s="15">
        <f t="shared" ref="Q62:Y62" si="54">Q29/1000</f>
        <v>10.769907</v>
      </c>
      <c r="R62" s="15">
        <f t="shared" si="54"/>
        <v>10.162608000000001</v>
      </c>
      <c r="S62" s="15">
        <f t="shared" si="54"/>
        <v>9.3420119999999987</v>
      </c>
      <c r="T62" s="15">
        <f t="shared" si="54"/>
        <v>9.4814279999999993</v>
      </c>
      <c r="U62" s="15">
        <f t="shared" si="54"/>
        <v>11.82912</v>
      </c>
      <c r="V62" s="15">
        <f t="shared" si="54"/>
        <v>13.252420000000001</v>
      </c>
      <c r="W62" s="15">
        <f t="shared" si="54"/>
        <v>15.3065</v>
      </c>
      <c r="X62" s="15">
        <f t="shared" si="54"/>
        <v>13.654399999999999</v>
      </c>
      <c r="Y62" s="15">
        <f t="shared" si="54"/>
        <v>14.456748780000002</v>
      </c>
      <c r="Z62" s="15">
        <f t="shared" ref="Z62:AA62" si="55">Z29/1000</f>
        <v>14.223592570087497</v>
      </c>
      <c r="AA62" s="15">
        <f t="shared" si="55"/>
        <v>14.200409187868749</v>
      </c>
      <c r="AB62" s="15">
        <f t="shared" ref="AB62" si="56">AB29/1000</f>
        <v>14.075602697812499</v>
      </c>
    </row>
    <row r="63" spans="16:37" ht="18" customHeight="1" x14ac:dyDescent="0.15">
      <c r="P63" s="1" t="s">
        <v>10</v>
      </c>
      <c r="Q63" s="15">
        <f t="shared" ref="Q63:Y63" si="57">Q27/1000</f>
        <v>8.1873749999999994</v>
      </c>
      <c r="R63" s="15">
        <f t="shared" si="57"/>
        <v>8.9251920000000009</v>
      </c>
      <c r="S63" s="15">
        <f t="shared" si="57"/>
        <v>9.8202719999999992</v>
      </c>
      <c r="T63" s="15">
        <f t="shared" si="57"/>
        <v>9.9682689999999994</v>
      </c>
      <c r="U63" s="15">
        <f t="shared" si="57"/>
        <v>12.87344</v>
      </c>
      <c r="V63" s="15">
        <f t="shared" si="57"/>
        <v>14.300334999999999</v>
      </c>
      <c r="W63" s="15">
        <f t="shared" si="57"/>
        <v>15.040299999999998</v>
      </c>
      <c r="X63" s="15">
        <f t="shared" si="57"/>
        <v>12.958080000000001</v>
      </c>
      <c r="Y63" s="15">
        <f t="shared" si="57"/>
        <v>12.238837999999999</v>
      </c>
      <c r="Z63" s="15">
        <f t="shared" ref="Z63:AA63" si="58">Z27/1000</f>
        <v>12.117257539437498</v>
      </c>
      <c r="AA63" s="15">
        <f t="shared" si="58"/>
        <v>11.141473893116874</v>
      </c>
      <c r="AB63" s="15">
        <f t="shared" ref="AB63" si="59">AB27/1000</f>
        <v>11.083198222687498</v>
      </c>
    </row>
    <row r="64" spans="16:37" ht="18" customHeight="1" x14ac:dyDescent="0.15">
      <c r="P64" s="1" t="s">
        <v>44</v>
      </c>
      <c r="Q64" s="15"/>
      <c r="R64" s="15"/>
      <c r="S64" s="15"/>
      <c r="T64" s="15"/>
      <c r="U64" s="15"/>
      <c r="V64" s="15"/>
      <c r="W64" s="15">
        <v>9.0399999999999991</v>
      </c>
      <c r="X64" s="15">
        <v>9.2200000000000006</v>
      </c>
      <c r="Y64" s="15">
        <v>8.7799999999999994</v>
      </c>
      <c r="Z64" s="32">
        <v>9.17</v>
      </c>
      <c r="AA64" s="27"/>
      <c r="AB64" s="27"/>
    </row>
    <row r="65" ht="18" customHeight="1" x14ac:dyDescent="0.15"/>
    <row r="66" ht="18" customHeight="1" x14ac:dyDescent="0.15"/>
    <row r="87" spans="1:13" x14ac:dyDescent="0.15">
      <c r="B87" t="s">
        <v>2</v>
      </c>
    </row>
    <row r="88" spans="1:13" x14ac:dyDescent="0.15">
      <c r="B88" s="11">
        <v>2009</v>
      </c>
      <c r="C88" s="11">
        <v>2010</v>
      </c>
      <c r="D88" s="11">
        <v>2011</v>
      </c>
      <c r="E88" s="11">
        <v>2012</v>
      </c>
      <c r="F88" s="11">
        <v>2013</v>
      </c>
      <c r="G88" s="11">
        <v>2014</v>
      </c>
      <c r="H88" s="11">
        <v>2015</v>
      </c>
      <c r="I88" s="11">
        <v>2016</v>
      </c>
      <c r="J88" s="11">
        <v>2017</v>
      </c>
      <c r="K88" s="11">
        <v>2018</v>
      </c>
      <c r="L88" s="33"/>
      <c r="M88" s="33"/>
    </row>
    <row r="89" spans="1:13" x14ac:dyDescent="0.15">
      <c r="A89" s="1" t="s">
        <v>8</v>
      </c>
      <c r="B89" s="15">
        <f>B14</f>
        <v>157.77340000000001</v>
      </c>
      <c r="C89" s="15">
        <f t="shared" ref="C89:K89" si="60">C14</f>
        <v>154.3938</v>
      </c>
      <c r="D89" s="15">
        <f t="shared" si="60"/>
        <v>179.33109999999999</v>
      </c>
      <c r="E89" s="15">
        <f t="shared" si="60"/>
        <v>194.25890000000001</v>
      </c>
      <c r="F89" s="15">
        <f t="shared" si="60"/>
        <v>174.22890000000001</v>
      </c>
      <c r="G89" s="15">
        <f t="shared" si="60"/>
        <v>175.375</v>
      </c>
      <c r="H89" s="15">
        <f t="shared" si="60"/>
        <v>149.99100000000001</v>
      </c>
      <c r="I89" s="15">
        <f t="shared" si="60"/>
        <v>151.0325</v>
      </c>
      <c r="J89" s="15">
        <f t="shared" si="60"/>
        <v>150.42009999999999</v>
      </c>
      <c r="K89" s="15">
        <f t="shared" si="60"/>
        <v>159.42282499999999</v>
      </c>
      <c r="L89" s="34"/>
      <c r="M89" s="34"/>
    </row>
    <row r="90" spans="1:13" x14ac:dyDescent="0.15">
      <c r="A90" s="1" t="s">
        <v>6</v>
      </c>
      <c r="B90" s="15">
        <f>B12</f>
        <v>139.6</v>
      </c>
      <c r="C90" s="15">
        <f t="shared" ref="C90:K90" si="61">C12</f>
        <v>135.80000000000001</v>
      </c>
      <c r="D90" s="15">
        <f t="shared" si="61"/>
        <v>157.1</v>
      </c>
      <c r="E90" s="15">
        <f t="shared" si="61"/>
        <v>148.69999999999999</v>
      </c>
      <c r="F90" s="15">
        <f t="shared" si="61"/>
        <v>169.3</v>
      </c>
      <c r="G90" s="15">
        <f t="shared" si="61"/>
        <v>175.3</v>
      </c>
      <c r="H90" s="15">
        <f t="shared" si="61"/>
        <v>145.1</v>
      </c>
      <c r="I90" s="15">
        <f t="shared" si="61"/>
        <v>140.80000000000001</v>
      </c>
      <c r="J90" s="15">
        <f t="shared" si="61"/>
        <v>143</v>
      </c>
      <c r="K90" s="15">
        <f t="shared" si="61"/>
        <v>145.476125</v>
      </c>
      <c r="L90" s="34"/>
      <c r="M90" s="34"/>
    </row>
    <row r="91" spans="1:13" x14ac:dyDescent="0.15">
      <c r="A91" s="1" t="s">
        <v>10</v>
      </c>
      <c r="B91" s="15">
        <f>B15</f>
        <v>59.9</v>
      </c>
      <c r="C91" s="15">
        <f t="shared" ref="C91:K91" si="62">C15</f>
        <v>68.8</v>
      </c>
      <c r="D91" s="15">
        <f t="shared" si="62"/>
        <v>76.14</v>
      </c>
      <c r="E91" s="15">
        <f t="shared" si="62"/>
        <v>85.5</v>
      </c>
      <c r="F91" s="15">
        <f t="shared" si="62"/>
        <v>95.4</v>
      </c>
      <c r="G91" s="15">
        <f t="shared" si="62"/>
        <v>105.2</v>
      </c>
      <c r="H91" s="15">
        <f t="shared" si="62"/>
        <v>98.5</v>
      </c>
      <c r="I91" s="15">
        <f t="shared" si="62"/>
        <v>95.7</v>
      </c>
      <c r="J91" s="15">
        <f t="shared" si="62"/>
        <v>98.5</v>
      </c>
      <c r="K91" s="15">
        <f t="shared" si="62"/>
        <v>100.261865</v>
      </c>
      <c r="L91" s="34"/>
      <c r="M91" s="34"/>
    </row>
    <row r="92" spans="1:13" x14ac:dyDescent="0.15">
      <c r="A92" s="1" t="s">
        <v>46</v>
      </c>
      <c r="B92" s="15">
        <f>B17</f>
        <v>68.099999999999994</v>
      </c>
      <c r="C92" s="15">
        <f t="shared" ref="C92:K92" si="63">C17</f>
        <v>67.900000000000006</v>
      </c>
      <c r="D92" s="15">
        <f t="shared" si="63"/>
        <v>68.2</v>
      </c>
      <c r="E92" s="15">
        <f t="shared" si="63"/>
        <v>66.7</v>
      </c>
      <c r="F92" s="15">
        <f t="shared" si="63"/>
        <v>68.400000000000006</v>
      </c>
      <c r="G92" s="15">
        <f t="shared" si="63"/>
        <v>71</v>
      </c>
      <c r="H92" s="15">
        <f t="shared" si="63"/>
        <v>69.099999999999994</v>
      </c>
      <c r="I92" s="15">
        <f t="shared" si="63"/>
        <v>67.599999999999994</v>
      </c>
      <c r="J92" s="15">
        <f t="shared" si="63"/>
        <v>68.764070000000004</v>
      </c>
      <c r="K92" s="15">
        <f t="shared" si="63"/>
        <v>69.260419999999996</v>
      </c>
      <c r="L92" s="34"/>
      <c r="M92" s="34"/>
    </row>
    <row r="93" spans="1:13" x14ac:dyDescent="0.15">
      <c r="A93" s="1" t="s">
        <v>47</v>
      </c>
      <c r="B93" s="15">
        <f>B16</f>
        <v>134.30000000000001</v>
      </c>
      <c r="C93" s="15">
        <f t="shared" ref="C93:K93" si="64">C16</f>
        <v>121.1</v>
      </c>
      <c r="D93" s="15">
        <f t="shared" si="64"/>
        <v>129.6</v>
      </c>
      <c r="E93" s="15">
        <f t="shared" si="64"/>
        <v>134.19999999999999</v>
      </c>
      <c r="F93" s="15">
        <f t="shared" si="64"/>
        <v>139</v>
      </c>
      <c r="G93" s="15">
        <f t="shared" si="64"/>
        <v>154.4</v>
      </c>
      <c r="H93" s="15">
        <f t="shared" si="64"/>
        <v>145.1</v>
      </c>
      <c r="I93" s="15">
        <f t="shared" si="64"/>
        <v>125.2</v>
      </c>
      <c r="J93" s="15">
        <f t="shared" si="64"/>
        <v>126.1</v>
      </c>
      <c r="K93" s="15">
        <f t="shared" si="64"/>
        <v>139.111625</v>
      </c>
      <c r="L93" s="34"/>
      <c r="M93" s="34"/>
    </row>
    <row r="94" spans="1:13" x14ac:dyDescent="0.15">
      <c r="A94" s="1" t="s">
        <v>1</v>
      </c>
      <c r="B94" s="15">
        <f>B11</f>
        <v>106.6</v>
      </c>
      <c r="C94" s="15">
        <f t="shared" ref="C94:K94" si="65">C11</f>
        <v>107.1</v>
      </c>
      <c r="D94" s="15">
        <f t="shared" si="65"/>
        <v>122.4</v>
      </c>
      <c r="E94" s="15">
        <f t="shared" si="65"/>
        <v>116.8</v>
      </c>
      <c r="F94" s="15">
        <f t="shared" si="65"/>
        <v>128.69999999999999</v>
      </c>
      <c r="G94" s="15">
        <f t="shared" si="65"/>
        <v>132</v>
      </c>
      <c r="H94" s="15">
        <f t="shared" si="65"/>
        <v>114.2</v>
      </c>
      <c r="I94" s="15">
        <f t="shared" si="65"/>
        <v>105.8</v>
      </c>
      <c r="J94" s="15">
        <f t="shared" si="65"/>
        <v>109.8897</v>
      </c>
      <c r="K94" s="15">
        <f t="shared" si="65"/>
        <v>116.665775</v>
      </c>
      <c r="L94" s="34"/>
      <c r="M94" s="34"/>
    </row>
    <row r="95" spans="1:13" x14ac:dyDescent="0.15">
      <c r="B95" t="s">
        <v>3</v>
      </c>
    </row>
    <row r="96" spans="1:13" x14ac:dyDescent="0.15">
      <c r="B96" s="11">
        <v>2009</v>
      </c>
      <c r="C96" s="11">
        <v>2010</v>
      </c>
      <c r="D96" s="11">
        <v>2011</v>
      </c>
      <c r="E96" s="11">
        <v>2012</v>
      </c>
      <c r="F96" s="11">
        <v>2013</v>
      </c>
      <c r="G96" s="11">
        <v>2014</v>
      </c>
      <c r="H96" s="11">
        <v>2015</v>
      </c>
      <c r="I96" s="11">
        <v>2016</v>
      </c>
      <c r="J96" s="11">
        <v>2017</v>
      </c>
      <c r="K96" s="11">
        <v>2018</v>
      </c>
      <c r="L96" s="33"/>
      <c r="M96" s="33"/>
    </row>
    <row r="97" spans="1:13" x14ac:dyDescent="0.15">
      <c r="A97" s="1" t="s">
        <v>8</v>
      </c>
      <c r="B97" s="15">
        <f>B26</f>
        <v>239</v>
      </c>
      <c r="C97" s="15">
        <f t="shared" ref="C97:K97" si="66">C26</f>
        <v>243.8</v>
      </c>
      <c r="D97" s="15">
        <f t="shared" si="66"/>
        <v>274.39999999999998</v>
      </c>
      <c r="E97" s="15">
        <f t="shared" si="66"/>
        <v>290.60000000000002</v>
      </c>
      <c r="F97" s="15">
        <f t="shared" si="66"/>
        <v>254.3</v>
      </c>
      <c r="G97" s="15">
        <f t="shared" si="66"/>
        <v>253.3</v>
      </c>
      <c r="H97" s="15">
        <f t="shared" si="66"/>
        <v>225.1</v>
      </c>
      <c r="I97" s="15">
        <f t="shared" si="66"/>
        <v>223.3</v>
      </c>
      <c r="J97" s="15">
        <f t="shared" si="66"/>
        <v>226.2</v>
      </c>
      <c r="K97" s="15">
        <f t="shared" si="66"/>
        <v>239.72097500000004</v>
      </c>
      <c r="L97" s="34"/>
      <c r="M97" s="34"/>
    </row>
    <row r="98" spans="1:13" x14ac:dyDescent="0.15">
      <c r="A98" s="1" t="s">
        <v>6</v>
      </c>
      <c r="B98" s="15">
        <f>B24</f>
        <v>317.89999999999998</v>
      </c>
      <c r="C98" s="15">
        <f t="shared" ref="C98:K98" si="67">C24</f>
        <v>318.7</v>
      </c>
      <c r="D98" s="15">
        <f t="shared" si="67"/>
        <v>351.7</v>
      </c>
      <c r="E98" s="15">
        <f t="shared" si="67"/>
        <v>338.7</v>
      </c>
      <c r="F98" s="15">
        <f t="shared" si="67"/>
        <v>387.6</v>
      </c>
      <c r="G98" s="15">
        <f t="shared" si="67"/>
        <v>395.1</v>
      </c>
      <c r="H98" s="15">
        <f t="shared" si="67"/>
        <v>327.10000000000002</v>
      </c>
      <c r="I98" s="15">
        <f t="shared" si="67"/>
        <v>328.8</v>
      </c>
      <c r="J98" s="15">
        <f t="shared" si="67"/>
        <v>343.6</v>
      </c>
      <c r="K98" s="15">
        <f t="shared" si="67"/>
        <v>353.5419</v>
      </c>
      <c r="L98" s="34"/>
      <c r="M98" s="34"/>
    </row>
    <row r="99" spans="1:13" x14ac:dyDescent="0.15">
      <c r="A99" s="1" t="s">
        <v>10</v>
      </c>
      <c r="B99" s="15">
        <f>B27</f>
        <v>87.5</v>
      </c>
      <c r="C99" s="15">
        <f t="shared" ref="C99:K99" si="68">C27</f>
        <v>101.7</v>
      </c>
      <c r="D99" s="15">
        <f t="shared" si="68"/>
        <v>123.2</v>
      </c>
      <c r="E99" s="15">
        <f t="shared" si="68"/>
        <v>124.9</v>
      </c>
      <c r="F99" s="15">
        <f t="shared" si="68"/>
        <v>131.9</v>
      </c>
      <c r="G99" s="15">
        <f t="shared" si="68"/>
        <v>135.1</v>
      </c>
      <c r="H99" s="15">
        <f t="shared" si="68"/>
        <v>124.3</v>
      </c>
      <c r="I99" s="15">
        <f t="shared" si="68"/>
        <v>119.1</v>
      </c>
      <c r="J99" s="15">
        <f t="shared" si="68"/>
        <v>109.1</v>
      </c>
      <c r="K99" s="15">
        <f t="shared" si="68"/>
        <v>109.72024999999999</v>
      </c>
      <c r="L99" s="34"/>
      <c r="M99" s="34"/>
    </row>
    <row r="100" spans="1:13" x14ac:dyDescent="0.15">
      <c r="A100" s="1" t="s">
        <v>46</v>
      </c>
      <c r="B100" s="15">
        <f>B29</f>
        <v>115.1</v>
      </c>
      <c r="C100" s="15">
        <f t="shared" ref="C100:K100" si="69">C29</f>
        <v>115.8</v>
      </c>
      <c r="D100" s="15">
        <f t="shared" si="69"/>
        <v>117.2</v>
      </c>
      <c r="E100" s="15">
        <f t="shared" si="69"/>
        <v>118.8</v>
      </c>
      <c r="F100" s="15">
        <f t="shared" si="69"/>
        <v>121.2</v>
      </c>
      <c r="G100" s="15">
        <f t="shared" si="69"/>
        <v>125.2</v>
      </c>
      <c r="H100" s="15">
        <f t="shared" si="69"/>
        <v>126.5</v>
      </c>
      <c r="I100" s="15">
        <f t="shared" si="69"/>
        <v>125.5</v>
      </c>
      <c r="J100" s="15">
        <f t="shared" si="69"/>
        <v>128.87100000000001</v>
      </c>
      <c r="K100" s="15">
        <f t="shared" si="69"/>
        <v>128.79284999999999</v>
      </c>
      <c r="L100" s="34"/>
      <c r="M100" s="34"/>
    </row>
    <row r="101" spans="1:13" x14ac:dyDescent="0.15">
      <c r="A101" s="1" t="s">
        <v>47</v>
      </c>
      <c r="B101" s="15">
        <f>B28</f>
        <v>191.2</v>
      </c>
      <c r="C101" s="15">
        <f t="shared" ref="C101:K101" si="70">C28</f>
        <v>184</v>
      </c>
      <c r="D101" s="15">
        <f t="shared" si="70"/>
        <v>209.3</v>
      </c>
      <c r="E101" s="15">
        <f t="shared" si="70"/>
        <v>217.8</v>
      </c>
      <c r="F101" s="15">
        <f t="shared" si="70"/>
        <v>230.1</v>
      </c>
      <c r="G101" s="15">
        <f t="shared" si="70"/>
        <v>253.4</v>
      </c>
      <c r="H101" s="15">
        <f t="shared" si="70"/>
        <v>230</v>
      </c>
      <c r="I101" s="15">
        <f t="shared" si="70"/>
        <v>203.28290000000001</v>
      </c>
      <c r="J101" s="15">
        <f t="shared" si="70"/>
        <v>205.18379999999999</v>
      </c>
      <c r="K101" s="15">
        <f t="shared" si="70"/>
        <v>228.960825</v>
      </c>
      <c r="L101" s="34"/>
      <c r="M101" s="34"/>
    </row>
    <row r="102" spans="1:13" x14ac:dyDescent="0.15">
      <c r="A102" s="1" t="s">
        <v>1</v>
      </c>
      <c r="B102" s="15">
        <f>B23</f>
        <v>159.5</v>
      </c>
      <c r="C102" s="15">
        <f t="shared" ref="C102:K102" si="71">C23</f>
        <v>164.8</v>
      </c>
      <c r="D102" s="15">
        <f t="shared" si="71"/>
        <v>186.6</v>
      </c>
      <c r="E102" s="15">
        <f t="shared" si="71"/>
        <v>177.7</v>
      </c>
      <c r="F102" s="15">
        <f t="shared" si="71"/>
        <v>194.7</v>
      </c>
      <c r="G102" s="15">
        <f t="shared" si="71"/>
        <v>203.6</v>
      </c>
      <c r="H102" s="15">
        <f t="shared" si="71"/>
        <v>180.2</v>
      </c>
      <c r="I102" s="15">
        <f t="shared" si="71"/>
        <v>182.2</v>
      </c>
      <c r="J102" s="15">
        <f t="shared" si="71"/>
        <v>187.3</v>
      </c>
      <c r="K102" s="15">
        <f t="shared" si="71"/>
        <v>202.79922500000001</v>
      </c>
      <c r="L102" s="34"/>
      <c r="M102" s="34"/>
    </row>
  </sheetData>
  <phoneticPr fontId="1"/>
  <hyperlinks>
    <hyperlink ref="A1" r:id="rId1" xr:uid="{00000000-0004-0000-0100-000000000000}"/>
  </hyperlinks>
  <pageMargins left="0.70866141732283472" right="0.70866141732283472" top="1.1417322834645669" bottom="0.74803149606299213" header="0.31496062992125984" footer="0.31496062992125984"/>
  <pageSetup paperSize="9" orientation="portrait" r:id="rId2"/>
  <headerFooter differentFirst="1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BAB6F-A2D9-4396-91EE-B2AD711EEABF}">
  <sheetPr>
    <pageSetUpPr fitToPage="1"/>
  </sheetPr>
  <dimension ref="A1:D14"/>
  <sheetViews>
    <sheetView showGridLines="0" zoomScaleNormal="100" zoomScaleSheetLayoutView="80" workbookViewId="0"/>
  </sheetViews>
  <sheetFormatPr defaultColWidth="9" defaultRowHeight="13.5" x14ac:dyDescent="0.15"/>
  <cols>
    <col min="1" max="1" width="14.125" style="72" customWidth="1"/>
    <col min="2" max="2" width="8.875" style="72" customWidth="1"/>
    <col min="3" max="16384" width="9" style="72"/>
  </cols>
  <sheetData>
    <row r="1" spans="1:4" x14ac:dyDescent="0.15">
      <c r="D1" s="72" t="s">
        <v>48</v>
      </c>
    </row>
    <row r="2" spans="1:4" ht="17.25" customHeight="1" x14ac:dyDescent="0.15">
      <c r="A2" s="73" t="s">
        <v>2</v>
      </c>
      <c r="B2" s="74">
        <v>2023</v>
      </c>
    </row>
    <row r="3" spans="1:4" ht="17.25" customHeight="1" x14ac:dyDescent="0.15">
      <c r="A3" s="73" t="s">
        <v>8</v>
      </c>
      <c r="B3" s="75">
        <v>24.4</v>
      </c>
    </row>
    <row r="4" spans="1:4" ht="17.25" customHeight="1" x14ac:dyDescent="0.15">
      <c r="A4" s="73" t="s">
        <v>31</v>
      </c>
      <c r="B4" s="75">
        <v>11.3</v>
      </c>
    </row>
    <row r="5" spans="1:4" ht="18.75" customHeight="1" x14ac:dyDescent="0.15">
      <c r="A5" s="73" t="s">
        <v>12</v>
      </c>
      <c r="B5" s="75">
        <v>45.1</v>
      </c>
    </row>
    <row r="6" spans="1:4" ht="17.25" customHeight="1" x14ac:dyDescent="0.15">
      <c r="A6" s="73" t="s">
        <v>1</v>
      </c>
      <c r="B6" s="75">
        <v>31.2</v>
      </c>
    </row>
    <row r="7" spans="1:4" ht="17.25" customHeight="1" x14ac:dyDescent="0.15">
      <c r="A7" s="73" t="s">
        <v>6</v>
      </c>
      <c r="B7" s="75">
        <v>30.9</v>
      </c>
    </row>
    <row r="8" spans="1:4" ht="17.25" customHeight="1" x14ac:dyDescent="0.15"/>
    <row r="9" spans="1:4" ht="17.25" customHeight="1" x14ac:dyDescent="0.15">
      <c r="A9" s="73" t="s">
        <v>3</v>
      </c>
      <c r="B9" s="74">
        <v>2023</v>
      </c>
    </row>
    <row r="10" spans="1:4" ht="17.25" customHeight="1" x14ac:dyDescent="0.15">
      <c r="A10" s="73" t="s">
        <v>8</v>
      </c>
      <c r="B10" s="75">
        <v>30.2</v>
      </c>
    </row>
    <row r="11" spans="1:4" ht="18" customHeight="1" x14ac:dyDescent="0.15">
      <c r="A11" s="73" t="s">
        <v>31</v>
      </c>
      <c r="B11" s="75">
        <v>22.5</v>
      </c>
    </row>
    <row r="12" spans="1:4" ht="17.25" customHeight="1" x14ac:dyDescent="0.15">
      <c r="A12" s="73" t="s">
        <v>12</v>
      </c>
      <c r="B12" s="75">
        <v>63.5</v>
      </c>
    </row>
    <row r="13" spans="1:4" ht="17.25" customHeight="1" x14ac:dyDescent="0.15">
      <c r="A13" s="73" t="s">
        <v>1</v>
      </c>
      <c r="B13" s="75">
        <v>35.9</v>
      </c>
    </row>
    <row r="14" spans="1:4" ht="17.25" customHeight="1" x14ac:dyDescent="0.15">
      <c r="A14" s="73" t="s">
        <v>6</v>
      </c>
      <c r="B14" s="75">
        <v>61.9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scale="70" fitToHeight="0" orientation="portrait" r:id="rId1"/>
  <headerFooter differentFirst="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N58"/>
  <sheetViews>
    <sheetView topLeftCell="A21" zoomScaleNormal="100" workbookViewId="0"/>
  </sheetViews>
  <sheetFormatPr defaultRowHeight="13.5" x14ac:dyDescent="0.15"/>
  <sheetData>
    <row r="4" spans="2:14" x14ac:dyDescent="0.15">
      <c r="B4" t="s">
        <v>2</v>
      </c>
      <c r="C4" t="s">
        <v>49</v>
      </c>
    </row>
    <row r="5" spans="2:14" x14ac:dyDescent="0.15">
      <c r="B5" s="11"/>
      <c r="C5" s="11">
        <v>2009</v>
      </c>
      <c r="D5" s="11">
        <v>2010</v>
      </c>
      <c r="E5" s="11">
        <v>2011</v>
      </c>
      <c r="F5" s="11">
        <v>2012</v>
      </c>
      <c r="G5" s="11">
        <v>2013</v>
      </c>
      <c r="H5" s="11">
        <v>2014</v>
      </c>
      <c r="I5" s="11">
        <v>2015</v>
      </c>
      <c r="J5" s="11">
        <v>2016</v>
      </c>
      <c r="K5" s="11">
        <v>2017</v>
      </c>
      <c r="L5" s="11">
        <v>2018</v>
      </c>
      <c r="M5" s="11">
        <v>2019</v>
      </c>
    </row>
    <row r="6" spans="2:14" x14ac:dyDescent="0.15">
      <c r="B6" s="1" t="s">
        <v>44</v>
      </c>
      <c r="C6" s="15"/>
      <c r="D6" s="15"/>
      <c r="E6" s="15"/>
      <c r="F6" s="15"/>
      <c r="G6" s="15"/>
      <c r="H6" s="15"/>
      <c r="I6" s="15">
        <v>13.61</v>
      </c>
      <c r="J6" s="15">
        <v>12.47</v>
      </c>
      <c r="K6" s="32">
        <v>12.7</v>
      </c>
      <c r="L6" s="32">
        <v>10.17</v>
      </c>
      <c r="M6" s="27"/>
    </row>
    <row r="7" spans="2:14" x14ac:dyDescent="0.15">
      <c r="B7" t="s">
        <v>50</v>
      </c>
      <c r="C7" s="34"/>
      <c r="D7" s="34"/>
      <c r="E7" s="34"/>
      <c r="F7" s="34"/>
      <c r="G7" s="34"/>
      <c r="H7" s="34"/>
      <c r="I7" s="34"/>
      <c r="J7" s="34">
        <v>8.56</v>
      </c>
      <c r="K7" s="59"/>
      <c r="L7" s="59"/>
      <c r="M7" s="60"/>
    </row>
    <row r="9" spans="2:14" x14ac:dyDescent="0.15">
      <c r="B9" t="s">
        <v>3</v>
      </c>
      <c r="C9" t="s">
        <v>49</v>
      </c>
    </row>
    <row r="10" spans="2:14" x14ac:dyDescent="0.15">
      <c r="B10" s="11"/>
      <c r="C10" s="11">
        <v>2009</v>
      </c>
      <c r="D10" s="11">
        <v>2010</v>
      </c>
      <c r="E10" s="11">
        <v>2011</v>
      </c>
      <c r="F10" s="11">
        <v>2012</v>
      </c>
      <c r="G10" s="11">
        <v>2013</v>
      </c>
      <c r="H10" s="11">
        <v>2014</v>
      </c>
      <c r="I10" s="11">
        <v>2015</v>
      </c>
      <c r="J10" s="11">
        <v>2016</v>
      </c>
      <c r="K10" s="11">
        <v>2017</v>
      </c>
      <c r="L10" s="11">
        <v>2018</v>
      </c>
      <c r="M10" s="11">
        <v>2019</v>
      </c>
    </row>
    <row r="11" spans="2:14" x14ac:dyDescent="0.15">
      <c r="B11" s="1" t="s">
        <v>44</v>
      </c>
      <c r="C11" s="15"/>
      <c r="D11" s="15"/>
      <c r="E11" s="15"/>
      <c r="F11" s="15"/>
      <c r="G11" s="15"/>
      <c r="H11" s="15"/>
      <c r="I11" s="15">
        <v>9.0399999999999991</v>
      </c>
      <c r="J11" s="15">
        <v>9.2200000000000006</v>
      </c>
      <c r="K11" s="15">
        <v>8.7799999999999994</v>
      </c>
      <c r="L11" s="32">
        <v>9.17</v>
      </c>
      <c r="M11" s="27"/>
    </row>
    <row r="12" spans="2:14" x14ac:dyDescent="0.15">
      <c r="B12" t="s">
        <v>50</v>
      </c>
      <c r="C12" s="34"/>
      <c r="D12" s="34"/>
      <c r="E12" s="34"/>
      <c r="F12" s="34"/>
      <c r="G12" s="34"/>
      <c r="H12" s="34"/>
      <c r="I12" s="34"/>
      <c r="J12" s="34">
        <v>8.43</v>
      </c>
      <c r="K12" s="34"/>
      <c r="L12" s="59"/>
      <c r="M12" s="60"/>
    </row>
    <row r="14" spans="2:14" x14ac:dyDescent="0.15">
      <c r="K14" t="s">
        <v>51</v>
      </c>
      <c r="L14" t="s">
        <v>52</v>
      </c>
      <c r="M14" t="s">
        <v>53</v>
      </c>
    </row>
    <row r="15" spans="2:14" x14ac:dyDescent="0.15">
      <c r="D15" t="s">
        <v>54</v>
      </c>
      <c r="E15">
        <v>109.04600000000001</v>
      </c>
      <c r="G15" t="s">
        <v>55</v>
      </c>
      <c r="H15">
        <f>E15/E17/E16</f>
        <v>12211.198208286674</v>
      </c>
      <c r="J15">
        <v>1.5369999999999999</v>
      </c>
      <c r="K15">
        <f>J15*E$17</f>
        <v>1.537E-2</v>
      </c>
      <c r="L15">
        <f>K15/E$16</f>
        <v>1.7211646136618141E-2</v>
      </c>
      <c r="M15">
        <f>L15*E$15</f>
        <v>1.8768611646136619</v>
      </c>
      <c r="N15" s="58">
        <v>1.8768611646136619</v>
      </c>
    </row>
    <row r="16" spans="2:14" x14ac:dyDescent="0.15">
      <c r="D16" t="s">
        <v>56</v>
      </c>
      <c r="E16">
        <v>0.89300000000000002</v>
      </c>
      <c r="J16">
        <v>6.41</v>
      </c>
      <c r="K16">
        <f t="shared" ref="K16:K20" si="0">J16*E$17</f>
        <v>6.4100000000000004E-2</v>
      </c>
      <c r="L16">
        <f t="shared" ref="L16:L20" si="1">K16/E$16</f>
        <v>7.1780515117581184E-2</v>
      </c>
      <c r="M16">
        <f t="shared" ref="M16:M20" si="2">L16*E$15</f>
        <v>7.8273780515117579</v>
      </c>
      <c r="N16" s="58">
        <v>7.8273780515117579</v>
      </c>
    </row>
    <row r="17" spans="2:14" x14ac:dyDescent="0.15">
      <c r="D17" t="s">
        <v>51</v>
      </c>
      <c r="E17">
        <v>0.01</v>
      </c>
      <c r="J17">
        <v>1.5</v>
      </c>
      <c r="K17">
        <f t="shared" si="0"/>
        <v>1.4999999999999999E-2</v>
      </c>
      <c r="L17">
        <f t="shared" si="1"/>
        <v>1.6797312430011199E-2</v>
      </c>
      <c r="M17">
        <f t="shared" si="2"/>
        <v>1.8316797312430013</v>
      </c>
      <c r="N17" s="58">
        <v>1.8316797312430013</v>
      </c>
    </row>
    <row r="18" spans="2:14" x14ac:dyDescent="0.15">
      <c r="J18">
        <v>2.8</v>
      </c>
      <c r="K18">
        <f t="shared" si="0"/>
        <v>2.7999999999999997E-2</v>
      </c>
      <c r="L18">
        <f t="shared" si="1"/>
        <v>3.1354983202687564E-2</v>
      </c>
      <c r="M18">
        <f t="shared" si="2"/>
        <v>3.4191354983202684</v>
      </c>
      <c r="N18" s="58">
        <v>3.4191354983202684</v>
      </c>
    </row>
    <row r="19" spans="2:14" x14ac:dyDescent="0.15">
      <c r="J19">
        <v>0.09</v>
      </c>
      <c r="K19">
        <f t="shared" si="0"/>
        <v>8.9999999999999998E-4</v>
      </c>
      <c r="L19">
        <f t="shared" si="1"/>
        <v>1.0078387458006719E-3</v>
      </c>
      <c r="M19">
        <f t="shared" si="2"/>
        <v>0.10990078387458008</v>
      </c>
      <c r="N19" s="58">
        <v>0.10990078387458008</v>
      </c>
    </row>
    <row r="20" spans="2:14" x14ac:dyDescent="0.15">
      <c r="J20">
        <v>0.15</v>
      </c>
      <c r="K20">
        <f t="shared" si="0"/>
        <v>1.5E-3</v>
      </c>
      <c r="L20">
        <f t="shared" si="1"/>
        <v>1.6797312430011197E-3</v>
      </c>
      <c r="M20">
        <f t="shared" si="2"/>
        <v>0.18316797312430011</v>
      </c>
      <c r="N20" s="58">
        <v>0.18316797312430011</v>
      </c>
    </row>
    <row r="21" spans="2:14" x14ac:dyDescent="0.15">
      <c r="N21" s="58"/>
    </row>
    <row r="23" spans="2:14" x14ac:dyDescent="0.15">
      <c r="B23" t="s">
        <v>57</v>
      </c>
    </row>
    <row r="24" spans="2:14" x14ac:dyDescent="0.15">
      <c r="B24" t="s">
        <v>58</v>
      </c>
    </row>
    <row r="25" spans="2:14" x14ac:dyDescent="0.15">
      <c r="B25" t="s">
        <v>59</v>
      </c>
    </row>
    <row r="27" spans="2:14" x14ac:dyDescent="0.15">
      <c r="B27" s="1">
        <v>29.777000000000001</v>
      </c>
      <c r="C27" s="1" t="s">
        <v>60</v>
      </c>
      <c r="D27" t="s">
        <v>61</v>
      </c>
    </row>
    <row r="28" spans="2:14" x14ac:dyDescent="0.15">
      <c r="B28" s="1">
        <v>131.428</v>
      </c>
      <c r="C28" s="1" t="s">
        <v>62</v>
      </c>
      <c r="D28" t="s">
        <v>63</v>
      </c>
    </row>
    <row r="30" spans="2:14" x14ac:dyDescent="0.15">
      <c r="B30" s="13" t="s">
        <v>64</v>
      </c>
      <c r="C30" s="13"/>
      <c r="E30" t="s">
        <v>65</v>
      </c>
    </row>
    <row r="31" spans="2:14" x14ac:dyDescent="0.15">
      <c r="B31" s="1"/>
      <c r="C31" s="1" t="s">
        <v>66</v>
      </c>
      <c r="D31" s="1" t="s">
        <v>67</v>
      </c>
      <c r="E31" s="1" t="s">
        <v>68</v>
      </c>
      <c r="F31" s="1" t="s">
        <v>69</v>
      </c>
    </row>
    <row r="32" spans="2:14" x14ac:dyDescent="0.15">
      <c r="B32" s="1" t="s">
        <v>70</v>
      </c>
      <c r="C32" s="1" t="s">
        <v>44</v>
      </c>
      <c r="D32" s="63">
        <v>2.4238</v>
      </c>
      <c r="E32" s="64">
        <f>D32/$B$27</f>
        <v>8.1398394734190818E-2</v>
      </c>
      <c r="F32" s="65">
        <f>E32*$B$28</f>
        <v>10.698028223125231</v>
      </c>
    </row>
    <row r="33" spans="2:6" x14ac:dyDescent="0.15">
      <c r="B33" s="66" t="s">
        <v>71</v>
      </c>
      <c r="C33" s="66" t="s">
        <v>50</v>
      </c>
      <c r="D33" s="67">
        <v>2.6848999999999998</v>
      </c>
      <c r="E33" s="68">
        <f t="shared" ref="E33:E43" si="3">D33/$B$27</f>
        <v>9.0166907344594815E-2</v>
      </c>
      <c r="F33" s="69">
        <f t="shared" ref="F33:F43" si="4">E33*$B$28</f>
        <v>11.850456298485406</v>
      </c>
    </row>
    <row r="34" spans="2:6" x14ac:dyDescent="0.15">
      <c r="B34" s="1" t="s">
        <v>72</v>
      </c>
      <c r="C34" s="1" t="s">
        <v>10</v>
      </c>
      <c r="D34" s="63">
        <v>3.1806000000000001</v>
      </c>
      <c r="E34" s="64">
        <f t="shared" si="3"/>
        <v>0.10681398394734191</v>
      </c>
      <c r="F34" s="65">
        <f t="shared" si="4"/>
        <v>14.038348282231253</v>
      </c>
    </row>
    <row r="35" spans="2:6" x14ac:dyDescent="0.15">
      <c r="B35" s="1" t="s">
        <v>73</v>
      </c>
      <c r="C35" s="1" t="s">
        <v>74</v>
      </c>
      <c r="D35" s="63">
        <v>3.7198000000000002</v>
      </c>
      <c r="E35" s="64">
        <f t="shared" si="3"/>
        <v>0.12492191960237768</v>
      </c>
      <c r="F35" s="65">
        <f t="shared" si="4"/>
        <v>16.418238049501294</v>
      </c>
    </row>
    <row r="36" spans="2:6" x14ac:dyDescent="0.15">
      <c r="B36" s="1" t="s">
        <v>75</v>
      </c>
      <c r="C36" s="1" t="s">
        <v>31</v>
      </c>
      <c r="D36" s="63">
        <v>4.5034000000000001</v>
      </c>
      <c r="E36" s="64">
        <f t="shared" si="3"/>
        <v>0.15123753232360546</v>
      </c>
      <c r="F36" s="65">
        <f t="shared" si="4"/>
        <v>19.876846398226817</v>
      </c>
    </row>
    <row r="37" spans="2:6" x14ac:dyDescent="0.15">
      <c r="B37" s="1" t="s">
        <v>76</v>
      </c>
      <c r="C37" s="1" t="s">
        <v>1</v>
      </c>
      <c r="D37" s="63">
        <v>6.4720000000000004</v>
      </c>
      <c r="E37" s="64">
        <f t="shared" si="3"/>
        <v>0.21734896060718004</v>
      </c>
      <c r="F37" s="65">
        <f t="shared" si="4"/>
        <v>28.565739194680457</v>
      </c>
    </row>
    <row r="38" spans="2:6" x14ac:dyDescent="0.15">
      <c r="B38" s="66" t="s">
        <v>8</v>
      </c>
      <c r="C38" s="66" t="s">
        <v>8</v>
      </c>
      <c r="D38" s="67">
        <v>7.8372000000000002</v>
      </c>
      <c r="E38" s="68">
        <f t="shared" si="3"/>
        <v>0.26319642677234106</v>
      </c>
      <c r="F38" s="69">
        <f t="shared" si="4"/>
        <v>34.591379977835238</v>
      </c>
    </row>
    <row r="39" spans="2:6" x14ac:dyDescent="0.15">
      <c r="B39" s="1" t="s">
        <v>77</v>
      </c>
      <c r="C39" s="1" t="s">
        <v>6</v>
      </c>
      <c r="D39" s="63">
        <v>10.3903</v>
      </c>
      <c r="E39" s="64">
        <f t="shared" si="3"/>
        <v>0.34893709910333476</v>
      </c>
      <c r="F39" s="65">
        <f t="shared" si="4"/>
        <v>45.860105060953082</v>
      </c>
    </row>
    <row r="40" spans="2:6" x14ac:dyDescent="0.15">
      <c r="B40" s="1" t="s">
        <v>78</v>
      </c>
      <c r="C40" s="1" t="s">
        <v>33</v>
      </c>
      <c r="D40" s="63">
        <v>10.3934</v>
      </c>
      <c r="E40" s="64">
        <f t="shared" si="3"/>
        <v>0.34904120630016455</v>
      </c>
      <c r="F40" s="65">
        <f t="shared" si="4"/>
        <v>45.873787661618024</v>
      </c>
    </row>
    <row r="41" spans="2:6" x14ac:dyDescent="0.15">
      <c r="B41" s="1" t="s">
        <v>79</v>
      </c>
      <c r="C41" s="1" t="s">
        <v>26</v>
      </c>
      <c r="D41" s="63">
        <v>11.4018</v>
      </c>
      <c r="E41" s="64">
        <f t="shared" si="3"/>
        <v>0.38290626993988647</v>
      </c>
      <c r="F41" s="65">
        <f t="shared" si="4"/>
        <v>50.324605245659399</v>
      </c>
    </row>
    <row r="42" spans="2:6" x14ac:dyDescent="0.15">
      <c r="B42" s="1" t="s">
        <v>80</v>
      </c>
      <c r="C42" s="1" t="s">
        <v>12</v>
      </c>
      <c r="D42" s="63">
        <v>11.746600000000001</v>
      </c>
      <c r="E42" s="64">
        <f t="shared" si="3"/>
        <v>0.39448567686469427</v>
      </c>
      <c r="F42" s="65">
        <f t="shared" si="4"/>
        <v>51.84646353897304</v>
      </c>
    </row>
    <row r="43" spans="2:6" x14ac:dyDescent="0.15">
      <c r="B43" s="1" t="s">
        <v>81</v>
      </c>
      <c r="C43" s="1" t="s">
        <v>35</v>
      </c>
      <c r="D43" s="63">
        <v>15.4331</v>
      </c>
      <c r="E43" s="64">
        <f t="shared" si="3"/>
        <v>0.5182892836753199</v>
      </c>
      <c r="F43" s="65">
        <f t="shared" si="4"/>
        <v>68.117723974879937</v>
      </c>
    </row>
    <row r="44" spans="2:6" x14ac:dyDescent="0.15">
      <c r="D44" s="70"/>
      <c r="E44" s="71"/>
      <c r="F44" s="61"/>
    </row>
    <row r="45" spans="2:6" x14ac:dyDescent="0.15">
      <c r="B45" s="13" t="s">
        <v>82</v>
      </c>
      <c r="C45" s="13"/>
    </row>
    <row r="46" spans="2:6" x14ac:dyDescent="0.15">
      <c r="B46" s="1"/>
      <c r="C46" s="1" t="s">
        <v>66</v>
      </c>
      <c r="D46" s="1" t="s">
        <v>67</v>
      </c>
      <c r="E46" s="1" t="s">
        <v>68</v>
      </c>
      <c r="F46" s="1" t="s">
        <v>69</v>
      </c>
    </row>
    <row r="47" spans="2:6" x14ac:dyDescent="0.15">
      <c r="B47" s="1" t="s">
        <v>75</v>
      </c>
      <c r="C47" s="1" t="s">
        <v>31</v>
      </c>
      <c r="D47" s="63">
        <v>2.5175000000000001</v>
      </c>
      <c r="E47" s="64">
        <f t="shared" ref="E47:E58" si="5">D47/$B$27</f>
        <v>8.4545118715787348E-2</v>
      </c>
      <c r="F47" s="65">
        <f t="shared" ref="F47:F58" si="6">E47*$B$28</f>
        <v>11.111595862578499</v>
      </c>
    </row>
    <row r="48" spans="2:6" x14ac:dyDescent="0.15">
      <c r="B48" s="66" t="s">
        <v>71</v>
      </c>
      <c r="C48" s="66" t="s">
        <v>50</v>
      </c>
      <c r="D48" s="67">
        <v>2.7624</v>
      </c>
      <c r="E48" s="68">
        <f t="shared" si="5"/>
        <v>9.2769587265339015E-2</v>
      </c>
      <c r="F48" s="69">
        <f t="shared" si="6"/>
        <v>12.192521315108976</v>
      </c>
    </row>
    <row r="49" spans="2:6" x14ac:dyDescent="0.15">
      <c r="B49" s="1" t="s">
        <v>73</v>
      </c>
      <c r="C49" s="1" t="s">
        <v>74</v>
      </c>
      <c r="D49" s="63">
        <v>2.7991999999999999</v>
      </c>
      <c r="E49" s="64">
        <f t="shared" si="5"/>
        <v>9.4005440440608518E-2</v>
      </c>
      <c r="F49" s="65">
        <f t="shared" si="6"/>
        <v>12.354947026228295</v>
      </c>
    </row>
    <row r="50" spans="2:6" x14ac:dyDescent="0.15">
      <c r="B50" s="1" t="s">
        <v>70</v>
      </c>
      <c r="C50" s="1" t="s">
        <v>44</v>
      </c>
      <c r="D50" s="63">
        <v>2.8138999999999998</v>
      </c>
      <c r="E50" s="64">
        <f t="shared" si="5"/>
        <v>9.4499110051381924E-2</v>
      </c>
      <c r="F50" s="65">
        <f t="shared" si="6"/>
        <v>12.419829035833024</v>
      </c>
    </row>
    <row r="51" spans="2:6" x14ac:dyDescent="0.15">
      <c r="B51" s="1" t="s">
        <v>72</v>
      </c>
      <c r="C51" s="1" t="s">
        <v>10</v>
      </c>
      <c r="D51" s="63">
        <v>2.8372000000000002</v>
      </c>
      <c r="E51" s="64">
        <f t="shared" si="5"/>
        <v>9.5281593175941162E-2</v>
      </c>
      <c r="F51" s="65">
        <f t="shared" si="6"/>
        <v>12.522669227927596</v>
      </c>
    </row>
    <row r="52" spans="2:6" x14ac:dyDescent="0.15">
      <c r="B52" s="1" t="s">
        <v>76</v>
      </c>
      <c r="C52" s="1" t="s">
        <v>1</v>
      </c>
      <c r="D52" s="63">
        <v>4.0830000000000002</v>
      </c>
      <c r="E52" s="64">
        <f t="shared" si="5"/>
        <v>0.13711925311482018</v>
      </c>
      <c r="F52" s="65">
        <f t="shared" si="6"/>
        <v>18.021309198374585</v>
      </c>
    </row>
    <row r="53" spans="2:6" x14ac:dyDescent="0.15">
      <c r="B53" s="66" t="s">
        <v>8</v>
      </c>
      <c r="C53" s="66" t="s">
        <v>8</v>
      </c>
      <c r="D53" s="67">
        <v>5.2965</v>
      </c>
      <c r="E53" s="68">
        <f t="shared" si="5"/>
        <v>0.17787218322866641</v>
      </c>
      <c r="F53" s="69">
        <f t="shared" si="6"/>
        <v>23.377385297377167</v>
      </c>
    </row>
    <row r="54" spans="2:6" x14ac:dyDescent="0.15">
      <c r="B54" s="1" t="s">
        <v>81</v>
      </c>
      <c r="C54" s="1" t="s">
        <v>35</v>
      </c>
      <c r="D54" s="63">
        <v>5.6273</v>
      </c>
      <c r="E54" s="64">
        <f t="shared" si="5"/>
        <v>0.18898142861940423</v>
      </c>
      <c r="F54" s="65">
        <f t="shared" si="6"/>
        <v>24.837451200591058</v>
      </c>
    </row>
    <row r="55" spans="2:6" x14ac:dyDescent="0.15">
      <c r="B55" s="1" t="s">
        <v>77</v>
      </c>
      <c r="C55" s="1" t="s">
        <v>6</v>
      </c>
      <c r="D55" s="63">
        <v>6.0609999999999999</v>
      </c>
      <c r="E55" s="64">
        <f t="shared" si="5"/>
        <v>0.20354636128555595</v>
      </c>
      <c r="F55" s="65">
        <f t="shared" si="6"/>
        <v>26.751691171038047</v>
      </c>
    </row>
    <row r="56" spans="2:6" x14ac:dyDescent="0.15">
      <c r="B56" s="1" t="s">
        <v>80</v>
      </c>
      <c r="C56" s="1" t="s">
        <v>12</v>
      </c>
      <c r="D56" s="63">
        <v>6.8076999999999996</v>
      </c>
      <c r="E56" s="64">
        <f t="shared" si="5"/>
        <v>0.22862276253484232</v>
      </c>
      <c r="F56" s="65">
        <f t="shared" si="6"/>
        <v>30.047432434429254</v>
      </c>
    </row>
    <row r="57" spans="2:6" x14ac:dyDescent="0.15">
      <c r="B57" s="1" t="s">
        <v>78</v>
      </c>
      <c r="C57" s="1" t="s">
        <v>33</v>
      </c>
      <c r="D57" s="63">
        <v>6.8265000000000002</v>
      </c>
      <c r="E57" s="64">
        <f t="shared" si="5"/>
        <v>0.22925412230916478</v>
      </c>
      <c r="F57" s="65">
        <f t="shared" si="6"/>
        <v>30.130410786848909</v>
      </c>
    </row>
    <row r="58" spans="2:6" x14ac:dyDescent="0.15">
      <c r="B58" s="1" t="s">
        <v>79</v>
      </c>
      <c r="C58" s="1" t="s">
        <v>26</v>
      </c>
      <c r="D58" s="63">
        <v>9.3788999999999998</v>
      </c>
      <c r="E58" s="64">
        <f t="shared" si="5"/>
        <v>0.31497128656345502</v>
      </c>
      <c r="F58" s="65">
        <f t="shared" si="6"/>
        <v>41.396046250461765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E0F1B-4B44-4420-A9E2-9FD85FC9688B}">
  <dimension ref="E3:F8"/>
  <sheetViews>
    <sheetView zoomScaleNormal="100" workbookViewId="0"/>
  </sheetViews>
  <sheetFormatPr defaultRowHeight="13.5" x14ac:dyDescent="0.15"/>
  <sheetData>
    <row r="3" spans="5:6" x14ac:dyDescent="0.15">
      <c r="E3" t="s">
        <v>83</v>
      </c>
      <c r="F3" s="11">
        <v>2020</v>
      </c>
    </row>
    <row r="4" spans="5:6" x14ac:dyDescent="0.15">
      <c r="E4" s="1" t="s">
        <v>6</v>
      </c>
      <c r="F4" s="15">
        <v>18.539337484687497</v>
      </c>
    </row>
    <row r="5" spans="5:6" x14ac:dyDescent="0.15">
      <c r="E5" s="1" t="s">
        <v>8</v>
      </c>
      <c r="F5" s="15">
        <v>17.300337319687497</v>
      </c>
    </row>
    <row r="6" spans="5:6" x14ac:dyDescent="0.15">
      <c r="E6" s="1" t="s">
        <v>47</v>
      </c>
      <c r="F6" s="15">
        <v>16.611721863749999</v>
      </c>
    </row>
    <row r="7" spans="5:6" x14ac:dyDescent="0.15">
      <c r="E7" s="1" t="s">
        <v>1</v>
      </c>
      <c r="F7" s="15">
        <v>13.297178626874999</v>
      </c>
    </row>
    <row r="8" spans="5:6" x14ac:dyDescent="0.15">
      <c r="E8" s="1" t="s">
        <v>46</v>
      </c>
      <c r="F8" s="15">
        <v>7.1042724821249994</v>
      </c>
    </row>
  </sheetData>
  <autoFilter ref="E3:F3" xr:uid="{8B3E0F1B-4B44-4420-A9E2-9FD85FC9688B}">
    <sortState xmlns:xlrd2="http://schemas.microsoft.com/office/spreadsheetml/2017/richdata2" ref="E4:F12">
      <sortCondition descending="1" ref="F3"/>
    </sortState>
  </autoFilter>
  <phoneticPr fontId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14"/>
  <sheetViews>
    <sheetView topLeftCell="A4" zoomScaleNormal="100" workbookViewId="0"/>
  </sheetViews>
  <sheetFormatPr defaultRowHeight="13.5" x14ac:dyDescent="0.15"/>
  <sheetData>
    <row r="3" spans="1:8" x14ac:dyDescent="0.15">
      <c r="A3" t="s">
        <v>84</v>
      </c>
    </row>
    <row r="5" spans="1:8" x14ac:dyDescent="0.15">
      <c r="C5" t="s">
        <v>85</v>
      </c>
      <c r="D5">
        <v>2015</v>
      </c>
      <c r="E5">
        <v>2016</v>
      </c>
      <c r="F5">
        <v>2017</v>
      </c>
      <c r="G5">
        <v>2018</v>
      </c>
      <c r="H5">
        <v>2019</v>
      </c>
    </row>
    <row r="6" spans="1:8" ht="14.25" thickBot="1" x14ac:dyDescent="0.2">
      <c r="D6" s="57">
        <v>2015</v>
      </c>
      <c r="E6" s="57">
        <v>2016</v>
      </c>
      <c r="F6" s="57">
        <v>2017</v>
      </c>
      <c r="G6" s="57">
        <v>2018</v>
      </c>
      <c r="H6" s="57">
        <v>2019</v>
      </c>
    </row>
    <row r="7" spans="1:8" x14ac:dyDescent="0.15">
      <c r="A7" s="81" t="s">
        <v>2</v>
      </c>
      <c r="B7" s="84" t="s">
        <v>86</v>
      </c>
      <c r="C7" s="36" t="s">
        <v>87</v>
      </c>
      <c r="D7" s="38">
        <v>67.946089999999998</v>
      </c>
      <c r="E7" s="39">
        <v>66.295839999999998</v>
      </c>
      <c r="F7" s="39">
        <v>71.298940000000002</v>
      </c>
      <c r="G7" s="40">
        <v>70.398430000000005</v>
      </c>
      <c r="H7" s="41">
        <v>74.438910000000007</v>
      </c>
    </row>
    <row r="8" spans="1:8" x14ac:dyDescent="0.15">
      <c r="A8" s="82"/>
      <c r="B8" s="85"/>
      <c r="C8" s="35" t="s">
        <v>88</v>
      </c>
      <c r="D8" s="50">
        <v>145.09960000000001</v>
      </c>
      <c r="E8" s="51">
        <v>140.83029999999999</v>
      </c>
      <c r="F8" s="51">
        <v>143.0488</v>
      </c>
      <c r="G8" s="52">
        <v>145.39959999999999</v>
      </c>
      <c r="H8" s="53">
        <v>146.02340000000001</v>
      </c>
    </row>
    <row r="9" spans="1:8" x14ac:dyDescent="0.15">
      <c r="A9" s="82"/>
      <c r="B9" s="86" t="s">
        <v>8</v>
      </c>
      <c r="C9" s="1" t="s">
        <v>87</v>
      </c>
      <c r="D9" s="54">
        <v>3.0991149999999998</v>
      </c>
      <c r="E9" s="55">
        <v>3.4466049999999999</v>
      </c>
      <c r="F9" s="55">
        <v>3.3427509999999998</v>
      </c>
      <c r="G9" s="55">
        <v>3.3955760000000001</v>
      </c>
      <c r="H9" s="56">
        <v>3.43892</v>
      </c>
    </row>
    <row r="10" spans="1:8" ht="14.25" thickBot="1" x14ac:dyDescent="0.2">
      <c r="A10" s="83"/>
      <c r="B10" s="87"/>
      <c r="C10" s="37" t="s">
        <v>88</v>
      </c>
      <c r="D10" s="42">
        <v>149.99100000000001</v>
      </c>
      <c r="E10" s="43">
        <v>151.0325</v>
      </c>
      <c r="F10" s="43">
        <v>150.42009999999999</v>
      </c>
      <c r="G10" s="43">
        <v>160.66220000000001</v>
      </c>
      <c r="H10" s="44">
        <v>164.30340000000001</v>
      </c>
    </row>
    <row r="11" spans="1:8" x14ac:dyDescent="0.15">
      <c r="A11" s="78" t="s">
        <v>3</v>
      </c>
      <c r="B11" s="88" t="s">
        <v>86</v>
      </c>
      <c r="C11" s="45" t="s">
        <v>87</v>
      </c>
      <c r="D11" s="46">
        <v>168.56180000000001</v>
      </c>
      <c r="E11" s="47">
        <v>175.60929999999999</v>
      </c>
      <c r="F11" s="47">
        <v>187.34989999999999</v>
      </c>
      <c r="G11" s="48">
        <v>190.601</v>
      </c>
      <c r="H11" s="49">
        <v>177.53399999999999</v>
      </c>
    </row>
    <row r="12" spans="1:8" x14ac:dyDescent="0.15">
      <c r="A12" s="79"/>
      <c r="B12" s="85"/>
      <c r="C12" s="35" t="s">
        <v>88</v>
      </c>
      <c r="D12" s="50">
        <v>327.08409999999998</v>
      </c>
      <c r="E12" s="51">
        <v>328.76990000000001</v>
      </c>
      <c r="F12" s="51">
        <v>343.58760000000001</v>
      </c>
      <c r="G12" s="52">
        <v>353.29039999999998</v>
      </c>
      <c r="H12" s="53">
        <v>333.9117</v>
      </c>
    </row>
    <row r="13" spans="1:8" x14ac:dyDescent="0.15">
      <c r="A13" s="79"/>
      <c r="B13" s="86" t="s">
        <v>8</v>
      </c>
      <c r="C13" s="1" t="s">
        <v>87</v>
      </c>
      <c r="D13" s="54">
        <v>19.774419999999999</v>
      </c>
      <c r="E13" s="55">
        <v>19.98732</v>
      </c>
      <c r="F13" s="55">
        <v>20.124400000000001</v>
      </c>
      <c r="G13" s="55">
        <v>21.09545</v>
      </c>
      <c r="H13" s="56">
        <v>22.070319999999999</v>
      </c>
    </row>
    <row r="14" spans="1:8" ht="14.25" thickBot="1" x14ac:dyDescent="0.2">
      <c r="A14" s="80"/>
      <c r="B14" s="87"/>
      <c r="C14" s="37" t="s">
        <v>88</v>
      </c>
      <c r="D14" s="42">
        <v>225.1155</v>
      </c>
      <c r="E14" s="43">
        <v>223.2954</v>
      </c>
      <c r="F14" s="43">
        <v>226.55109999999999</v>
      </c>
      <c r="G14" s="43">
        <v>238.94820000000001</v>
      </c>
      <c r="H14" s="44">
        <v>253.52789999999999</v>
      </c>
    </row>
  </sheetData>
  <mergeCells count="6">
    <mergeCell ref="A11:A14"/>
    <mergeCell ref="A7:A10"/>
    <mergeCell ref="B7:B8"/>
    <mergeCell ref="B9:B10"/>
    <mergeCell ref="B11:B12"/>
    <mergeCell ref="B13:B14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7"/>
  <sheetViews>
    <sheetView topLeftCell="A52" zoomScaleNormal="100" workbookViewId="0"/>
  </sheetViews>
  <sheetFormatPr defaultColWidth="9" defaultRowHeight="13.5" x14ac:dyDescent="0.15"/>
  <sheetData>
    <row r="1" spans="1:12" x14ac:dyDescent="0.15">
      <c r="A1" s="11"/>
      <c r="B1" s="11">
        <v>2009</v>
      </c>
      <c r="C1" s="11">
        <v>2010</v>
      </c>
      <c r="D1" s="11">
        <v>2011</v>
      </c>
      <c r="E1" s="11">
        <v>2012</v>
      </c>
      <c r="F1" s="11">
        <v>2013</v>
      </c>
      <c r="G1" s="11">
        <v>2014</v>
      </c>
      <c r="H1" s="11">
        <v>2015</v>
      </c>
      <c r="I1" s="11">
        <v>2016</v>
      </c>
      <c r="J1" s="11">
        <v>2017</v>
      </c>
      <c r="K1" s="11">
        <v>2018</v>
      </c>
      <c r="L1" s="11">
        <v>2019</v>
      </c>
    </row>
    <row r="2" spans="1:12" x14ac:dyDescent="0.15">
      <c r="A2" s="1" t="s">
        <v>8</v>
      </c>
      <c r="B2" s="15">
        <v>22.363229999999998</v>
      </c>
      <c r="C2" s="15">
        <v>21.395888000000003</v>
      </c>
      <c r="D2" s="15">
        <v>21.872423999999995</v>
      </c>
      <c r="E2" s="15">
        <v>23.192786000000005</v>
      </c>
      <c r="F2" s="15">
        <v>24.819680000000002</v>
      </c>
      <c r="G2" s="15">
        <v>26.811805</v>
      </c>
      <c r="H2" s="15">
        <v>27.237099999999998</v>
      </c>
      <c r="I2" s="15">
        <v>24.29504</v>
      </c>
      <c r="J2" s="15">
        <v>25.375116000000002</v>
      </c>
      <c r="K2" s="15">
        <v>26.384116000000002</v>
      </c>
      <c r="L2" s="15">
        <v>27.6462033834</v>
      </c>
    </row>
    <row r="3" spans="1:12" x14ac:dyDescent="0.15">
      <c r="A3" s="1" t="s">
        <v>10</v>
      </c>
      <c r="B3" s="15">
        <v>8.1873749999999994</v>
      </c>
      <c r="C3" s="15">
        <v>8.9251920000000009</v>
      </c>
      <c r="D3" s="15">
        <v>9.8202719999999992</v>
      </c>
      <c r="E3" s="15">
        <v>9.9682689999999994</v>
      </c>
      <c r="F3" s="15">
        <v>12.87344</v>
      </c>
      <c r="G3" s="15">
        <v>14.300334999999999</v>
      </c>
      <c r="H3" s="15">
        <v>15.040299999999998</v>
      </c>
      <c r="I3" s="15">
        <v>12.958080000000001</v>
      </c>
      <c r="J3" s="15">
        <v>12.238837999999999</v>
      </c>
      <c r="K3" s="15">
        <v>12.192576000000001</v>
      </c>
      <c r="L3" s="15">
        <v>11.166844725400001</v>
      </c>
    </row>
    <row r="11" spans="1:12" x14ac:dyDescent="0.15">
      <c r="H11">
        <v>11.166844725400001</v>
      </c>
    </row>
    <row r="27" spans="1:17" x14ac:dyDescent="0.15">
      <c r="C27" t="s">
        <v>89</v>
      </c>
    </row>
    <row r="28" spans="1:17" x14ac:dyDescent="0.15">
      <c r="C28" t="s">
        <v>90</v>
      </c>
      <c r="D28" t="s">
        <v>91</v>
      </c>
      <c r="E28" t="s">
        <v>92</v>
      </c>
      <c r="F28" t="s">
        <v>93</v>
      </c>
      <c r="H28" t="s">
        <v>94</v>
      </c>
      <c r="I28" t="s">
        <v>95</v>
      </c>
      <c r="J28" t="s">
        <v>96</v>
      </c>
      <c r="K28" t="s">
        <v>97</v>
      </c>
      <c r="M28" t="s">
        <v>98</v>
      </c>
      <c r="N28" t="s">
        <v>99</v>
      </c>
      <c r="O28" t="s">
        <v>100</v>
      </c>
      <c r="P28" t="s">
        <v>101</v>
      </c>
    </row>
    <row r="29" spans="1:17" x14ac:dyDescent="0.15">
      <c r="A29" t="s">
        <v>102</v>
      </c>
      <c r="B29" t="s">
        <v>102</v>
      </c>
      <c r="C29">
        <v>124.76390000000001</v>
      </c>
      <c r="D29">
        <v>120.93989999999999</v>
      </c>
      <c r="E29">
        <v>111.5564</v>
      </c>
      <c r="F29">
        <v>109.4029</v>
      </c>
      <c r="G29">
        <f>AVERAGE(C29:F29)</f>
        <v>116.665775</v>
      </c>
      <c r="H29">
        <v>121.8261</v>
      </c>
      <c r="I29">
        <v>120.5966</v>
      </c>
      <c r="J29">
        <v>114.83750000000001</v>
      </c>
      <c r="K29">
        <v>114.3874</v>
      </c>
      <c r="L29">
        <f>AVERAGE(H29:K29)</f>
        <v>117.9119</v>
      </c>
      <c r="M29">
        <v>125.059</v>
      </c>
      <c r="N29">
        <v>124.99979999999999</v>
      </c>
      <c r="O29">
        <v>122.87439999999999</v>
      </c>
      <c r="P29">
        <v>125.2634</v>
      </c>
      <c r="Q29">
        <f>AVERAGE(M29:P29)</f>
        <v>124.54915</v>
      </c>
    </row>
    <row r="30" spans="1:17" x14ac:dyDescent="0.15">
      <c r="A30" t="s">
        <v>103</v>
      </c>
      <c r="B30" t="s">
        <v>103</v>
      </c>
      <c r="C30">
        <v>149.92320000000001</v>
      </c>
      <c r="D30">
        <v>145.32810000000001</v>
      </c>
      <c r="E30">
        <v>144.7235</v>
      </c>
      <c r="F30">
        <v>141.9297</v>
      </c>
      <c r="G30">
        <f t="shared" ref="G30:G37" si="0">AVERAGE(C30:F30)</f>
        <v>145.476125</v>
      </c>
      <c r="H30">
        <v>148.73349999999999</v>
      </c>
      <c r="I30">
        <v>147.23240000000001</v>
      </c>
      <c r="J30">
        <v>151.27770000000001</v>
      </c>
      <c r="K30">
        <v>150.6848</v>
      </c>
      <c r="L30">
        <f t="shared" ref="L30:L37" si="1">AVERAGE(H30:K30)</f>
        <v>149.4821</v>
      </c>
      <c r="M30">
        <v>166.21870000000001</v>
      </c>
      <c r="N30">
        <v>166.14</v>
      </c>
      <c r="O30">
        <v>179.37739999999999</v>
      </c>
      <c r="P30">
        <v>182.86500000000001</v>
      </c>
      <c r="Q30">
        <f t="shared" ref="Q30:Q37" si="2">AVERAGE(M30:P30)</f>
        <v>173.65027499999999</v>
      </c>
    </row>
    <row r="31" spans="1:17" x14ac:dyDescent="0.15">
      <c r="A31" t="s">
        <v>104</v>
      </c>
      <c r="B31" t="s">
        <v>104</v>
      </c>
      <c r="C31">
        <v>180.99359999999999</v>
      </c>
      <c r="D31">
        <v>175.4461</v>
      </c>
      <c r="E31">
        <v>172.48840000000001</v>
      </c>
      <c r="F31">
        <v>169.15860000000001</v>
      </c>
      <c r="G31">
        <f t="shared" si="0"/>
        <v>174.52167500000002</v>
      </c>
      <c r="H31">
        <v>189.8468</v>
      </c>
      <c r="I31">
        <v>187.9308</v>
      </c>
      <c r="J31">
        <v>181.86770000000001</v>
      </c>
      <c r="K31">
        <v>181.1549</v>
      </c>
      <c r="L31">
        <f t="shared" si="1"/>
        <v>185.20005</v>
      </c>
      <c r="M31">
        <v>168.38460000000001</v>
      </c>
      <c r="N31">
        <v>168.3049</v>
      </c>
      <c r="O31">
        <v>173.84379999999999</v>
      </c>
      <c r="P31">
        <v>177.22380000000001</v>
      </c>
      <c r="Q31">
        <f t="shared" si="2"/>
        <v>171.93927500000001</v>
      </c>
    </row>
    <row r="32" spans="1:17" x14ac:dyDescent="0.15">
      <c r="A32" t="s">
        <v>105</v>
      </c>
      <c r="B32" t="s">
        <v>105</v>
      </c>
      <c r="C32">
        <v>155.45599999999999</v>
      </c>
      <c r="D32">
        <v>163.04320000000001</v>
      </c>
      <c r="E32">
        <v>159.029</v>
      </c>
      <c r="F32">
        <v>160.16309999999999</v>
      </c>
      <c r="G32">
        <f t="shared" si="0"/>
        <v>159.42282499999999</v>
      </c>
      <c r="H32">
        <v>166.76320000000001</v>
      </c>
      <c r="I32">
        <v>164.6131</v>
      </c>
      <c r="J32">
        <v>166.3237</v>
      </c>
      <c r="K32">
        <v>158.9862</v>
      </c>
      <c r="L32">
        <f t="shared" si="1"/>
        <v>164.17155000000002</v>
      </c>
      <c r="M32">
        <v>156.023</v>
      </c>
      <c r="N32">
        <v>161.22929999999999</v>
      </c>
      <c r="O32">
        <v>182.01589999999999</v>
      </c>
      <c r="P32">
        <v>148.91210000000001</v>
      </c>
      <c r="Q32">
        <f t="shared" si="2"/>
        <v>162.045075</v>
      </c>
    </row>
    <row r="33" spans="1:17" x14ac:dyDescent="0.15">
      <c r="A33" t="s">
        <v>106</v>
      </c>
      <c r="B33" t="s">
        <v>106</v>
      </c>
      <c r="C33">
        <v>105.47669999999999</v>
      </c>
      <c r="D33">
        <v>95.471029999999999</v>
      </c>
      <c r="E33">
        <v>101.8373</v>
      </c>
      <c r="F33">
        <v>98.262429999999995</v>
      </c>
      <c r="G33">
        <f t="shared" si="0"/>
        <v>100.261865</v>
      </c>
      <c r="H33">
        <v>99.517330000000001</v>
      </c>
      <c r="I33">
        <v>89.00318</v>
      </c>
      <c r="J33">
        <v>96.027979999999999</v>
      </c>
      <c r="K33">
        <v>94.70008</v>
      </c>
      <c r="L33">
        <f t="shared" si="1"/>
        <v>94.812142500000007</v>
      </c>
      <c r="M33">
        <v>94.435540000000003</v>
      </c>
      <c r="N33">
        <v>86.625900000000001</v>
      </c>
      <c r="O33">
        <v>97.093119999999999</v>
      </c>
      <c r="P33">
        <v>99.33681</v>
      </c>
      <c r="Q33">
        <f t="shared" si="2"/>
        <v>94.372842500000004</v>
      </c>
    </row>
    <row r="34" spans="1:17" x14ac:dyDescent="0.15">
      <c r="A34" t="s">
        <v>107</v>
      </c>
      <c r="B34" t="s">
        <v>107</v>
      </c>
      <c r="C34">
        <v>144.44370000000001</v>
      </c>
      <c r="D34">
        <v>136.1619</v>
      </c>
      <c r="E34">
        <v>133.197</v>
      </c>
      <c r="F34">
        <v>142.6439</v>
      </c>
      <c r="G34">
        <f t="shared" si="0"/>
        <v>139.111625</v>
      </c>
      <c r="H34">
        <v>151.38460000000001</v>
      </c>
      <c r="I34">
        <v>145.50729999999999</v>
      </c>
      <c r="J34">
        <v>138.57329999999999</v>
      </c>
      <c r="K34">
        <v>154.5719</v>
      </c>
      <c r="L34">
        <f t="shared" si="1"/>
        <v>147.509275</v>
      </c>
      <c r="M34">
        <v>156.38570000000001</v>
      </c>
      <c r="N34">
        <v>144.76859999999999</v>
      </c>
      <c r="O34">
        <v>152.608</v>
      </c>
      <c r="P34">
        <v>168.6181</v>
      </c>
      <c r="Q34">
        <f t="shared" si="2"/>
        <v>155.5951</v>
      </c>
    </row>
    <row r="35" spans="1:17" x14ac:dyDescent="0.15">
      <c r="A35" t="s">
        <v>108</v>
      </c>
      <c r="B35" t="s">
        <v>108</v>
      </c>
      <c r="C35">
        <v>68.061160000000001</v>
      </c>
      <c r="D35">
        <v>68.674009999999996</v>
      </c>
      <c r="E35">
        <v>72.151290000000003</v>
      </c>
      <c r="F35">
        <v>68.15522</v>
      </c>
      <c r="G35">
        <f t="shared" si="0"/>
        <v>69.260419999999996</v>
      </c>
      <c r="H35">
        <v>66.626170000000002</v>
      </c>
      <c r="I35">
        <v>67.167540000000002</v>
      </c>
      <c r="J35">
        <v>72.493729999999999</v>
      </c>
      <c r="K35">
        <v>66.563980000000001</v>
      </c>
      <c r="L35">
        <f t="shared" si="1"/>
        <v>68.212855000000005</v>
      </c>
      <c r="M35">
        <v>63.730550000000001</v>
      </c>
      <c r="N35">
        <v>66.273870000000002</v>
      </c>
      <c r="O35">
        <v>70.844030000000004</v>
      </c>
      <c r="P35">
        <v>65.322630000000004</v>
      </c>
      <c r="Q35">
        <f t="shared" si="2"/>
        <v>66.542770000000004</v>
      </c>
    </row>
    <row r="36" spans="1:17" x14ac:dyDescent="0.15">
      <c r="A36" t="s">
        <v>109</v>
      </c>
      <c r="B36" t="s">
        <v>109</v>
      </c>
      <c r="C36">
        <v>131.37479999999999</v>
      </c>
      <c r="D36">
        <v>127.3481</v>
      </c>
      <c r="E36">
        <v>126.9</v>
      </c>
      <c r="F36">
        <v>124.4502</v>
      </c>
      <c r="G36">
        <f t="shared" si="0"/>
        <v>127.51827499999999</v>
      </c>
      <c r="H36">
        <v>128.3331</v>
      </c>
      <c r="I36">
        <v>127.03789999999999</v>
      </c>
      <c r="J36">
        <v>117.9641</v>
      </c>
      <c r="K36">
        <v>117.5018</v>
      </c>
      <c r="L36">
        <f t="shared" si="1"/>
        <v>122.709225</v>
      </c>
      <c r="M36">
        <v>112.7814</v>
      </c>
      <c r="N36">
        <v>112.72799999999999</v>
      </c>
      <c r="O36">
        <v>120.6095</v>
      </c>
      <c r="P36">
        <v>122.9545</v>
      </c>
      <c r="Q36">
        <f t="shared" si="2"/>
        <v>117.26835</v>
      </c>
    </row>
    <row r="37" spans="1:17" x14ac:dyDescent="0.15">
      <c r="A37" t="s">
        <v>110</v>
      </c>
      <c r="B37" t="s">
        <v>110</v>
      </c>
      <c r="C37">
        <v>93.283569999999997</v>
      </c>
      <c r="D37">
        <v>90.464709999999997</v>
      </c>
      <c r="E37">
        <v>94.949290000000005</v>
      </c>
      <c r="F37">
        <v>93.086089999999999</v>
      </c>
      <c r="G37">
        <f t="shared" si="0"/>
        <v>92.945914999999999</v>
      </c>
      <c r="H37">
        <v>84.039490000000001</v>
      </c>
      <c r="I37">
        <v>83.156670000000005</v>
      </c>
      <c r="J37">
        <v>76.836060000000003</v>
      </c>
      <c r="K37">
        <v>76.441800000000001</v>
      </c>
      <c r="L37">
        <f t="shared" si="1"/>
        <v>80.118504999999999</v>
      </c>
      <c r="M37">
        <v>56.704740000000001</v>
      </c>
      <c r="N37">
        <v>56.69905</v>
      </c>
      <c r="O37">
        <v>98.095799999999997</v>
      </c>
      <c r="P37">
        <v>100.0787</v>
      </c>
      <c r="Q37">
        <f t="shared" si="2"/>
        <v>77.89457250000001</v>
      </c>
    </row>
    <row r="41" spans="1:17" x14ac:dyDescent="0.15">
      <c r="C41" t="s">
        <v>111</v>
      </c>
    </row>
    <row r="42" spans="1:17" x14ac:dyDescent="0.15">
      <c r="C42" t="s">
        <v>90</v>
      </c>
      <c r="D42" t="s">
        <v>91</v>
      </c>
      <c r="E42" t="s">
        <v>92</v>
      </c>
      <c r="F42" t="s">
        <v>93</v>
      </c>
      <c r="G42">
        <v>2018</v>
      </c>
      <c r="H42" t="s">
        <v>94</v>
      </c>
      <c r="I42" t="s">
        <v>95</v>
      </c>
      <c r="J42" t="s">
        <v>96</v>
      </c>
      <c r="K42" t="s">
        <v>97</v>
      </c>
      <c r="L42">
        <v>2019</v>
      </c>
      <c r="M42" t="s">
        <v>98</v>
      </c>
      <c r="N42" t="s">
        <v>99</v>
      </c>
      <c r="O42" t="s">
        <v>100</v>
      </c>
      <c r="P42" t="s">
        <v>101</v>
      </c>
      <c r="Q42">
        <v>2020</v>
      </c>
    </row>
    <row r="43" spans="1:17" x14ac:dyDescent="0.15">
      <c r="B43" t="s">
        <v>102</v>
      </c>
      <c r="C43">
        <v>207.87370000000001</v>
      </c>
      <c r="D43">
        <v>201.50239999999999</v>
      </c>
      <c r="E43">
        <v>202.86850000000001</v>
      </c>
      <c r="F43">
        <v>198.95230000000001</v>
      </c>
      <c r="G43">
        <f>AVERAGE(C43:F43)</f>
        <v>202.79922500000001</v>
      </c>
      <c r="H43">
        <v>193.4759</v>
      </c>
      <c r="I43">
        <v>191.5232</v>
      </c>
      <c r="J43">
        <v>206.04830000000001</v>
      </c>
      <c r="K43">
        <v>205.24080000000001</v>
      </c>
      <c r="L43">
        <f>AVERAGE(H43:K43)</f>
        <v>199.07205000000002</v>
      </c>
      <c r="M43">
        <v>204.3989</v>
      </c>
      <c r="N43">
        <v>204.3022</v>
      </c>
      <c r="O43">
        <v>224.5265</v>
      </c>
      <c r="P43">
        <v>228.892</v>
      </c>
      <c r="Q43">
        <f>AVERAGE(M43:P43)</f>
        <v>215.5299</v>
      </c>
    </row>
    <row r="44" spans="1:17" x14ac:dyDescent="0.15">
      <c r="B44" t="s">
        <v>103</v>
      </c>
      <c r="C44">
        <v>367.06610000000001</v>
      </c>
      <c r="D44">
        <v>355.81549999999999</v>
      </c>
      <c r="E44">
        <v>349.01170000000002</v>
      </c>
      <c r="F44">
        <v>342.27429999999998</v>
      </c>
      <c r="G44">
        <f t="shared" ref="G44:G51" si="3">AVERAGE(C44:F44)</f>
        <v>353.5419</v>
      </c>
      <c r="H44">
        <v>350.60230000000001</v>
      </c>
      <c r="I44">
        <v>347.06380000000001</v>
      </c>
      <c r="J44">
        <v>319.89510000000001</v>
      </c>
      <c r="K44">
        <v>318.6413</v>
      </c>
      <c r="L44">
        <f t="shared" ref="L44:L51" si="4">AVERAGE(H44:K44)</f>
        <v>334.05062500000003</v>
      </c>
      <c r="M44">
        <v>335.19119999999998</v>
      </c>
      <c r="N44">
        <v>335.03250000000003</v>
      </c>
      <c r="O44">
        <v>351.50490000000002</v>
      </c>
      <c r="P44">
        <v>358.33920000000001</v>
      </c>
      <c r="Q44">
        <f t="shared" ref="Q44:Q51" si="5">AVERAGE(M44:P44)</f>
        <v>345.01695000000001</v>
      </c>
    </row>
    <row r="45" spans="1:17" x14ac:dyDescent="0.15">
      <c r="B45" t="s">
        <v>104</v>
      </c>
      <c r="C45">
        <v>286.07639999999998</v>
      </c>
      <c r="D45">
        <v>277.3082</v>
      </c>
      <c r="E45">
        <v>280.84750000000003</v>
      </c>
      <c r="F45">
        <v>275.42590000000001</v>
      </c>
      <c r="G45">
        <f t="shared" si="3"/>
        <v>279.91449999999998</v>
      </c>
      <c r="H45">
        <v>290.80950000000001</v>
      </c>
      <c r="I45">
        <v>287.87450000000001</v>
      </c>
      <c r="J45">
        <v>289.90100000000001</v>
      </c>
      <c r="K45">
        <v>288.7647</v>
      </c>
      <c r="L45">
        <f t="shared" si="4"/>
        <v>289.337425</v>
      </c>
      <c r="M45">
        <v>276.10000000000002</v>
      </c>
      <c r="N45">
        <v>275.96929999999998</v>
      </c>
      <c r="O45">
        <v>289.49200000000002</v>
      </c>
      <c r="P45">
        <v>295.12060000000002</v>
      </c>
      <c r="Q45">
        <f t="shared" si="5"/>
        <v>284.17047500000001</v>
      </c>
    </row>
    <row r="46" spans="1:17" x14ac:dyDescent="0.15">
      <c r="B46" t="s">
        <v>105</v>
      </c>
      <c r="C46">
        <v>234.07490000000001</v>
      </c>
      <c r="D46">
        <v>235.56800000000001</v>
      </c>
      <c r="E46">
        <v>247.2072</v>
      </c>
      <c r="F46">
        <v>242.03380000000001</v>
      </c>
      <c r="G46">
        <f t="shared" si="3"/>
        <v>239.72097500000004</v>
      </c>
      <c r="H46">
        <v>248.76949999999999</v>
      </c>
      <c r="I46">
        <v>250.37010000000001</v>
      </c>
      <c r="J46">
        <v>262.15750000000003</v>
      </c>
      <c r="K46">
        <v>252.83529999999999</v>
      </c>
      <c r="L46">
        <f t="shared" si="4"/>
        <v>253.53309999999999</v>
      </c>
      <c r="M46">
        <v>245.7637</v>
      </c>
      <c r="N46">
        <v>253.25200000000001</v>
      </c>
      <c r="O46">
        <v>278.82049999999998</v>
      </c>
      <c r="P46">
        <v>244.05019999999999</v>
      </c>
      <c r="Q46">
        <f t="shared" si="5"/>
        <v>255.4716</v>
      </c>
    </row>
    <row r="47" spans="1:17" x14ac:dyDescent="0.15">
      <c r="B47" t="s">
        <v>106</v>
      </c>
      <c r="C47">
        <v>117.3045</v>
      </c>
      <c r="D47">
        <v>108.1027</v>
      </c>
      <c r="E47">
        <v>109.82299999999999</v>
      </c>
      <c r="F47">
        <v>103.6508</v>
      </c>
      <c r="G47">
        <f t="shared" si="3"/>
        <v>109.72024999999999</v>
      </c>
      <c r="H47">
        <v>110.0621</v>
      </c>
      <c r="I47">
        <v>99.58408</v>
      </c>
      <c r="J47">
        <v>99.109989999999996</v>
      </c>
      <c r="K47">
        <v>99.933719999999994</v>
      </c>
      <c r="L47">
        <f t="shared" si="4"/>
        <v>102.1724725</v>
      </c>
      <c r="M47">
        <v>105.51009999999999</v>
      </c>
      <c r="N47">
        <v>99.066659999999999</v>
      </c>
      <c r="O47">
        <v>102.66889999999999</v>
      </c>
      <c r="P47">
        <v>108.0012</v>
      </c>
      <c r="Q47">
        <f t="shared" si="5"/>
        <v>103.81171499999999</v>
      </c>
    </row>
    <row r="48" spans="1:17" x14ac:dyDescent="0.15">
      <c r="B48" t="s">
        <v>107</v>
      </c>
      <c r="C48">
        <v>229.4203</v>
      </c>
      <c r="D48">
        <v>228.05709999999999</v>
      </c>
      <c r="E48">
        <v>227.1096</v>
      </c>
      <c r="F48">
        <v>231.25630000000001</v>
      </c>
      <c r="G48">
        <f t="shared" si="3"/>
        <v>228.960825</v>
      </c>
      <c r="H48">
        <v>227.06829999999999</v>
      </c>
      <c r="I48">
        <v>248.52600000000001</v>
      </c>
      <c r="J48">
        <v>238.3664</v>
      </c>
      <c r="K48">
        <v>243.69290000000001</v>
      </c>
      <c r="L48">
        <f t="shared" si="4"/>
        <v>239.4134</v>
      </c>
      <c r="M48">
        <v>242.05099999999999</v>
      </c>
      <c r="N48">
        <v>235.3897</v>
      </c>
      <c r="O48">
        <v>244.8614</v>
      </c>
      <c r="P48">
        <v>242.04140000000001</v>
      </c>
      <c r="Q48">
        <f t="shared" si="5"/>
        <v>241.08587499999999</v>
      </c>
    </row>
    <row r="49" spans="2:17" x14ac:dyDescent="0.15">
      <c r="B49" t="s">
        <v>108</v>
      </c>
      <c r="C49">
        <v>125.9016</v>
      </c>
      <c r="D49">
        <v>130.32239999999999</v>
      </c>
      <c r="E49">
        <v>131.47329999999999</v>
      </c>
      <c r="F49">
        <v>127.47410000000001</v>
      </c>
      <c r="G49">
        <f t="shared" si="3"/>
        <v>128.79284999999999</v>
      </c>
      <c r="H49">
        <v>126.5583</v>
      </c>
      <c r="I49">
        <v>133.1643</v>
      </c>
      <c r="J49">
        <v>132.7054</v>
      </c>
      <c r="K49">
        <v>128.4693</v>
      </c>
      <c r="L49">
        <f t="shared" si="4"/>
        <v>130.22432499999999</v>
      </c>
      <c r="M49">
        <v>129.01410000000001</v>
      </c>
      <c r="N49">
        <v>132.35059999999999</v>
      </c>
      <c r="O49">
        <v>133.52699999999999</v>
      </c>
      <c r="P49">
        <v>132.46960000000001</v>
      </c>
      <c r="Q49">
        <f t="shared" si="5"/>
        <v>131.84032500000001</v>
      </c>
    </row>
    <row r="50" spans="2:17" x14ac:dyDescent="0.15">
      <c r="B50" t="s">
        <v>109</v>
      </c>
      <c r="C50">
        <v>326.81439999999998</v>
      </c>
      <c r="D50">
        <v>316.79759999999999</v>
      </c>
      <c r="E50">
        <v>304.66489999999999</v>
      </c>
      <c r="F50">
        <v>298.7835</v>
      </c>
      <c r="G50">
        <f t="shared" si="3"/>
        <v>311.76509999999996</v>
      </c>
      <c r="H50">
        <v>291.80399999999997</v>
      </c>
      <c r="I50">
        <v>288.85890000000001</v>
      </c>
      <c r="J50">
        <v>285.61040000000003</v>
      </c>
      <c r="K50">
        <v>284.49099999999999</v>
      </c>
      <c r="L50">
        <f t="shared" si="4"/>
        <v>287.69107500000001</v>
      </c>
      <c r="M50">
        <v>264.3605</v>
      </c>
      <c r="N50">
        <v>264.23540000000003</v>
      </c>
      <c r="O50">
        <v>283.3236</v>
      </c>
      <c r="P50">
        <v>288.8322</v>
      </c>
      <c r="Q50">
        <f t="shared" si="5"/>
        <v>275.18792500000001</v>
      </c>
    </row>
    <row r="51" spans="2:17" x14ac:dyDescent="0.15">
      <c r="B51" t="s">
        <v>110</v>
      </c>
      <c r="C51">
        <v>367.6712</v>
      </c>
      <c r="D51">
        <v>356.5609</v>
      </c>
      <c r="E51">
        <v>357.61360000000002</v>
      </c>
      <c r="F51">
        <v>350.59609999999998</v>
      </c>
      <c r="G51">
        <f t="shared" si="3"/>
        <v>358.11044999999996</v>
      </c>
      <c r="H51">
        <v>328.63049999999998</v>
      </c>
      <c r="I51">
        <v>325.17829999999998</v>
      </c>
      <c r="J51">
        <v>316.6028</v>
      </c>
      <c r="K51">
        <v>314.97820000000002</v>
      </c>
      <c r="L51">
        <f t="shared" si="4"/>
        <v>321.34744999999998</v>
      </c>
      <c r="M51">
        <v>303.3657</v>
      </c>
      <c r="N51">
        <v>303.33530000000002</v>
      </c>
      <c r="O51">
        <v>307.16030000000001</v>
      </c>
      <c r="P51">
        <v>313.36900000000003</v>
      </c>
      <c r="Q51">
        <f t="shared" si="5"/>
        <v>306.80757500000004</v>
      </c>
    </row>
    <row r="53" spans="2:17" x14ac:dyDescent="0.15">
      <c r="G53" t="s">
        <v>112</v>
      </c>
      <c r="H53" t="s">
        <v>113</v>
      </c>
      <c r="I53">
        <v>2018</v>
      </c>
      <c r="J53">
        <v>2019</v>
      </c>
      <c r="K53">
        <v>2020</v>
      </c>
      <c r="M53">
        <v>2018</v>
      </c>
      <c r="N53">
        <v>2019</v>
      </c>
    </row>
    <row r="54" spans="2:17" x14ac:dyDescent="0.15">
      <c r="H54" t="s">
        <v>102</v>
      </c>
      <c r="I54">
        <v>116.665775</v>
      </c>
      <c r="J54">
        <v>117.9119</v>
      </c>
      <c r="K54">
        <v>124.54915</v>
      </c>
      <c r="M54">
        <v>116.3212</v>
      </c>
      <c r="N54">
        <v>117.828</v>
      </c>
      <c r="O54" s="61">
        <f>I54-M54</f>
        <v>0.34457499999999186</v>
      </c>
      <c r="P54" s="61">
        <f>J54-N54</f>
        <v>8.3899999999999864E-2</v>
      </c>
    </row>
    <row r="55" spans="2:17" x14ac:dyDescent="0.15">
      <c r="H55" t="s">
        <v>103</v>
      </c>
      <c r="I55">
        <v>145.476125</v>
      </c>
      <c r="J55">
        <v>149.4821</v>
      </c>
      <c r="K55">
        <v>173.65027499999999</v>
      </c>
      <c r="M55">
        <v>145.4</v>
      </c>
      <c r="N55">
        <v>146.02340000000001</v>
      </c>
      <c r="O55" s="61">
        <f t="shared" ref="O55:O72" si="6">I55-M55</f>
        <v>7.612499999999045E-2</v>
      </c>
      <c r="P55" s="61">
        <f t="shared" ref="P55:P72" si="7">J55-N55</f>
        <v>3.4586999999999932</v>
      </c>
    </row>
    <row r="56" spans="2:17" x14ac:dyDescent="0.15">
      <c r="H56" t="s">
        <v>104</v>
      </c>
      <c r="I56">
        <v>174.52167500000002</v>
      </c>
      <c r="J56">
        <v>185.20005</v>
      </c>
      <c r="K56">
        <v>171.93927500000001</v>
      </c>
      <c r="M56">
        <v>174.4</v>
      </c>
      <c r="N56">
        <v>185.0993</v>
      </c>
      <c r="O56" s="61">
        <f t="shared" si="6"/>
        <v>0.12167500000001041</v>
      </c>
      <c r="P56" s="61">
        <f t="shared" si="7"/>
        <v>0.100750000000005</v>
      </c>
    </row>
    <row r="57" spans="2:17" x14ac:dyDescent="0.15">
      <c r="H57" t="s">
        <v>105</v>
      </c>
      <c r="I57">
        <v>159.42282499999999</v>
      </c>
      <c r="J57">
        <v>164.17155000000002</v>
      </c>
      <c r="K57">
        <v>162.045075</v>
      </c>
      <c r="M57">
        <v>160.66220000000001</v>
      </c>
      <c r="N57">
        <v>164.30340000000001</v>
      </c>
      <c r="O57" s="61">
        <f t="shared" si="6"/>
        <v>-1.2393750000000239</v>
      </c>
      <c r="P57" s="61">
        <f t="shared" si="7"/>
        <v>-0.13184999999998581</v>
      </c>
    </row>
    <row r="58" spans="2:17" x14ac:dyDescent="0.15">
      <c r="H58" t="s">
        <v>106</v>
      </c>
      <c r="I58">
        <v>100.261865</v>
      </c>
      <c r="J58">
        <v>94.812142500000007</v>
      </c>
      <c r="K58">
        <v>94.372842500000004</v>
      </c>
      <c r="M58">
        <v>100.3</v>
      </c>
      <c r="N58">
        <v>94.827929999999995</v>
      </c>
      <c r="O58" s="61">
        <f t="shared" si="6"/>
        <v>-3.8134999999996921E-2</v>
      </c>
      <c r="P58" s="61">
        <f t="shared" si="7"/>
        <v>-1.5787499999987631E-2</v>
      </c>
    </row>
    <row r="59" spans="2:17" x14ac:dyDescent="0.15">
      <c r="H59" t="s">
        <v>107</v>
      </c>
      <c r="I59">
        <v>139.111625</v>
      </c>
      <c r="J59">
        <v>147.509275</v>
      </c>
      <c r="K59">
        <v>155.5951</v>
      </c>
      <c r="M59">
        <v>139.1</v>
      </c>
      <c r="N59">
        <v>147.13800000000001</v>
      </c>
      <c r="O59" s="61">
        <f t="shared" si="6"/>
        <v>1.1625000000009322E-2</v>
      </c>
      <c r="P59" s="61">
        <f t="shared" si="7"/>
        <v>0.37127499999999714</v>
      </c>
    </row>
    <row r="60" spans="2:17" x14ac:dyDescent="0.15">
      <c r="H60" t="s">
        <v>108</v>
      </c>
      <c r="I60">
        <v>69.260419999999996</v>
      </c>
      <c r="J60">
        <v>68.212855000000005</v>
      </c>
      <c r="K60">
        <v>66.542770000000004</v>
      </c>
      <c r="M60">
        <v>69.173079999999999</v>
      </c>
      <c r="N60">
        <v>68.303359999999998</v>
      </c>
      <c r="O60" s="61">
        <f t="shared" si="6"/>
        <v>8.7339999999997531E-2</v>
      </c>
      <c r="P60" s="61">
        <f t="shared" si="7"/>
        <v>-9.0504999999993174E-2</v>
      </c>
    </row>
    <row r="61" spans="2:17" x14ac:dyDescent="0.15">
      <c r="H61" t="s">
        <v>109</v>
      </c>
      <c r="I61">
        <v>127.51827499999999</v>
      </c>
      <c r="J61">
        <v>122.709225</v>
      </c>
      <c r="K61">
        <v>117.26835</v>
      </c>
      <c r="M61">
        <v>127.4522</v>
      </c>
      <c r="N61">
        <v>122.6623</v>
      </c>
      <c r="O61" s="61">
        <f t="shared" si="6"/>
        <v>6.6074999999983675E-2</v>
      </c>
      <c r="P61" s="61">
        <f t="shared" si="7"/>
        <v>4.692500000000166E-2</v>
      </c>
    </row>
    <row r="62" spans="2:17" x14ac:dyDescent="0.15">
      <c r="H62" t="s">
        <v>110</v>
      </c>
      <c r="I62">
        <v>92.945914999999999</v>
      </c>
      <c r="J62">
        <v>80.118504999999999</v>
      </c>
      <c r="K62">
        <v>77.89457250000001</v>
      </c>
      <c r="M62">
        <v>93</v>
      </c>
      <c r="N62">
        <v>80.084549999999993</v>
      </c>
      <c r="O62" s="61">
        <f t="shared" si="6"/>
        <v>-5.4085000000000605E-2</v>
      </c>
      <c r="P62" s="61">
        <f t="shared" si="7"/>
        <v>3.3955000000005953E-2</v>
      </c>
    </row>
    <row r="63" spans="2:17" x14ac:dyDescent="0.15">
      <c r="G63" t="s">
        <v>114</v>
      </c>
      <c r="H63" t="s">
        <v>113</v>
      </c>
      <c r="I63">
        <v>2018</v>
      </c>
      <c r="J63">
        <v>2019</v>
      </c>
      <c r="K63">
        <v>2020</v>
      </c>
      <c r="M63">
        <v>2018</v>
      </c>
      <c r="N63">
        <v>2019</v>
      </c>
      <c r="O63" s="61"/>
      <c r="P63" s="61"/>
    </row>
    <row r="64" spans="2:17" x14ac:dyDescent="0.15">
      <c r="H64" t="s">
        <v>102</v>
      </c>
      <c r="I64">
        <v>202.79922500000001</v>
      </c>
      <c r="J64">
        <v>199.07205000000002</v>
      </c>
      <c r="K64">
        <v>215.5299</v>
      </c>
      <c r="M64">
        <v>202.32980000000001</v>
      </c>
      <c r="N64">
        <v>199.13030000000001</v>
      </c>
      <c r="O64" s="61">
        <f t="shared" si="6"/>
        <v>0.46942500000000109</v>
      </c>
      <c r="P64" s="61">
        <f t="shared" si="7"/>
        <v>-5.8249999999986812E-2</v>
      </c>
    </row>
    <row r="65" spans="1:17" x14ac:dyDescent="0.15">
      <c r="H65" t="s">
        <v>103</v>
      </c>
      <c r="I65">
        <v>353.5419</v>
      </c>
      <c r="J65">
        <v>334.05062500000003</v>
      </c>
      <c r="K65">
        <v>345.01695000000001</v>
      </c>
      <c r="M65">
        <v>353.3</v>
      </c>
      <c r="N65">
        <v>333.9117</v>
      </c>
      <c r="O65" s="61">
        <f t="shared" si="6"/>
        <v>0.2418999999999869</v>
      </c>
      <c r="P65" s="61">
        <f t="shared" si="7"/>
        <v>0.13892500000002883</v>
      </c>
    </row>
    <row r="66" spans="1:17" x14ac:dyDescent="0.15">
      <c r="H66" t="s">
        <v>104</v>
      </c>
      <c r="I66">
        <v>279.91449999999998</v>
      </c>
      <c r="J66">
        <v>289.337425</v>
      </c>
      <c r="K66">
        <v>284.17047500000001</v>
      </c>
      <c r="M66">
        <v>279.7</v>
      </c>
      <c r="N66">
        <v>289.2903</v>
      </c>
      <c r="O66" s="61">
        <f t="shared" si="6"/>
        <v>0.21449999999998681</v>
      </c>
      <c r="P66" s="61">
        <f t="shared" si="7"/>
        <v>4.7124999999994088E-2</v>
      </c>
    </row>
    <row r="67" spans="1:17" x14ac:dyDescent="0.15">
      <c r="H67" t="s">
        <v>105</v>
      </c>
      <c r="I67">
        <v>239.72097500000004</v>
      </c>
      <c r="J67">
        <v>253.53309999999999</v>
      </c>
      <c r="K67">
        <v>255.4716</v>
      </c>
      <c r="M67">
        <v>238.9</v>
      </c>
      <c r="N67">
        <v>253.52789999999999</v>
      </c>
      <c r="O67" s="61">
        <f t="shared" si="6"/>
        <v>0.82097500000003265</v>
      </c>
      <c r="P67" s="61">
        <f t="shared" si="7"/>
        <v>5.2000000000020918E-3</v>
      </c>
    </row>
    <row r="68" spans="1:17" x14ac:dyDescent="0.15">
      <c r="H68" t="s">
        <v>106</v>
      </c>
      <c r="I68">
        <v>109.72024999999999</v>
      </c>
      <c r="J68">
        <v>102.1724725</v>
      </c>
      <c r="K68">
        <v>103.81171499999999</v>
      </c>
      <c r="M68">
        <v>110.4</v>
      </c>
      <c r="N68">
        <v>102.4049</v>
      </c>
      <c r="O68" s="61">
        <f t="shared" si="6"/>
        <v>-0.67975000000001273</v>
      </c>
      <c r="P68" s="61">
        <f t="shared" si="7"/>
        <v>-0.23242750000000001</v>
      </c>
    </row>
    <row r="69" spans="1:17" x14ac:dyDescent="0.15">
      <c r="H69" t="s">
        <v>107</v>
      </c>
      <c r="I69">
        <v>228.960825</v>
      </c>
      <c r="J69">
        <v>239.4134</v>
      </c>
      <c r="K69">
        <v>241.08587499999999</v>
      </c>
      <c r="M69">
        <v>229</v>
      </c>
      <c r="N69">
        <v>233.8083</v>
      </c>
      <c r="O69" s="61">
        <f t="shared" si="6"/>
        <v>-3.9175000000000182E-2</v>
      </c>
      <c r="P69" s="61">
        <f t="shared" si="7"/>
        <v>5.6050999999999931</v>
      </c>
    </row>
    <row r="70" spans="1:17" x14ac:dyDescent="0.15">
      <c r="H70" t="s">
        <v>108</v>
      </c>
      <c r="I70">
        <v>128.79284999999999</v>
      </c>
      <c r="J70">
        <v>130.22432499999999</v>
      </c>
      <c r="K70">
        <v>131.84032500000001</v>
      </c>
      <c r="M70">
        <v>128.69280000000001</v>
      </c>
      <c r="N70">
        <v>130.37280000000001</v>
      </c>
      <c r="O70" s="61">
        <f t="shared" si="6"/>
        <v>0.10004999999998176</v>
      </c>
      <c r="P70" s="61">
        <f t="shared" si="7"/>
        <v>-0.14847500000001901</v>
      </c>
    </row>
    <row r="71" spans="1:17" x14ac:dyDescent="0.15">
      <c r="H71" t="s">
        <v>109</v>
      </c>
      <c r="I71">
        <v>311.76509999999996</v>
      </c>
      <c r="J71">
        <v>287.69107500000001</v>
      </c>
      <c r="K71">
        <v>275.18792500000001</v>
      </c>
      <c r="M71">
        <v>311.46789999999999</v>
      </c>
      <c r="N71">
        <v>287.66289999999998</v>
      </c>
      <c r="O71" s="61">
        <f t="shared" si="6"/>
        <v>0.29719999999997526</v>
      </c>
      <c r="P71" s="61">
        <f t="shared" si="7"/>
        <v>2.8175000000032924E-2</v>
      </c>
    </row>
    <row r="72" spans="1:17" x14ac:dyDescent="0.15">
      <c r="H72" t="s">
        <v>110</v>
      </c>
      <c r="I72">
        <v>358.11044999999996</v>
      </c>
      <c r="J72">
        <v>321.34744999999998</v>
      </c>
      <c r="K72">
        <v>306.80757500000004</v>
      </c>
      <c r="M72">
        <v>357.9</v>
      </c>
      <c r="N72">
        <v>321.29000000000002</v>
      </c>
      <c r="O72" s="61">
        <f t="shared" si="6"/>
        <v>0.21044999999998026</v>
      </c>
      <c r="P72" s="61">
        <f t="shared" si="7"/>
        <v>5.7449999999960255E-2</v>
      </c>
    </row>
    <row r="75" spans="1:17" x14ac:dyDescent="0.15">
      <c r="C75" t="s">
        <v>90</v>
      </c>
      <c r="D75" t="s">
        <v>91</v>
      </c>
      <c r="E75" t="s">
        <v>92</v>
      </c>
      <c r="F75" t="s">
        <v>93</v>
      </c>
      <c r="G75">
        <v>2018</v>
      </c>
      <c r="H75" t="s">
        <v>94</v>
      </c>
      <c r="I75" t="s">
        <v>95</v>
      </c>
      <c r="J75" t="s">
        <v>96</v>
      </c>
      <c r="K75" t="s">
        <v>97</v>
      </c>
      <c r="L75">
        <v>2019</v>
      </c>
      <c r="M75" t="s">
        <v>98</v>
      </c>
      <c r="N75" t="s">
        <v>99</v>
      </c>
      <c r="O75" t="s">
        <v>100</v>
      </c>
      <c r="P75" t="s">
        <v>101</v>
      </c>
      <c r="Q75">
        <v>2020</v>
      </c>
    </row>
    <row r="76" spans="1:17" x14ac:dyDescent="0.15">
      <c r="A76" t="s">
        <v>102</v>
      </c>
      <c r="B76" t="s">
        <v>102</v>
      </c>
      <c r="C76">
        <v>0.81399999999999995</v>
      </c>
      <c r="D76">
        <v>0.83899999999999997</v>
      </c>
      <c r="E76">
        <v>0.86</v>
      </c>
      <c r="F76">
        <v>0.876</v>
      </c>
      <c r="G76">
        <f>AVERAGE(C76:F76)</f>
        <v>0.84724999999999995</v>
      </c>
      <c r="H76">
        <v>0.88100000000000001</v>
      </c>
      <c r="I76">
        <v>0.89</v>
      </c>
      <c r="J76">
        <v>0.9</v>
      </c>
      <c r="K76">
        <v>0.90300000000000002</v>
      </c>
      <c r="L76">
        <f>AVERAGE(H76:K76)</f>
        <v>0.89349999999999996</v>
      </c>
      <c r="M76">
        <v>0.90800000000000003</v>
      </c>
      <c r="N76">
        <v>0.90800000000000003</v>
      </c>
      <c r="O76">
        <v>0.85499999999999998</v>
      </c>
      <c r="P76">
        <v>0.83899999999999997</v>
      </c>
      <c r="Q76">
        <f>AVERAGE(M76:P76)</f>
        <v>0.87750000000000006</v>
      </c>
    </row>
    <row r="77" spans="1:17" x14ac:dyDescent="0.15">
      <c r="A77" t="s">
        <v>103</v>
      </c>
      <c r="B77" t="s">
        <v>103</v>
      </c>
      <c r="C77">
        <v>0.81399999999999995</v>
      </c>
      <c r="D77">
        <v>0.83899999999999997</v>
      </c>
      <c r="E77">
        <v>0.86</v>
      </c>
      <c r="F77">
        <v>0.876</v>
      </c>
      <c r="G77">
        <f t="shared" ref="G77:G84" si="8">AVERAGE(C77:F77)</f>
        <v>0.84724999999999995</v>
      </c>
      <c r="H77">
        <v>0.88100000000000001</v>
      </c>
      <c r="I77">
        <v>0.89</v>
      </c>
      <c r="J77">
        <v>0.9</v>
      </c>
      <c r="K77">
        <v>0.90300000000000002</v>
      </c>
      <c r="L77">
        <f t="shared" ref="L77:L84" si="9">AVERAGE(H77:K77)</f>
        <v>0.89349999999999996</v>
      </c>
      <c r="M77">
        <v>0.90800000000000003</v>
      </c>
      <c r="N77">
        <v>0.90800000000000003</v>
      </c>
      <c r="O77">
        <v>0.85499999999999998</v>
      </c>
      <c r="P77">
        <v>0.83899999999999997</v>
      </c>
      <c r="Q77">
        <f t="shared" ref="Q77:Q84" si="10">AVERAGE(M77:P77)</f>
        <v>0.87750000000000006</v>
      </c>
    </row>
    <row r="78" spans="1:17" x14ac:dyDescent="0.15">
      <c r="A78" t="s">
        <v>104</v>
      </c>
      <c r="B78" t="s">
        <v>104</v>
      </c>
      <c r="C78">
        <v>0.81399999999999995</v>
      </c>
      <c r="D78">
        <v>0.83899999999999997</v>
      </c>
      <c r="E78">
        <v>0.86</v>
      </c>
      <c r="F78">
        <v>0.876</v>
      </c>
      <c r="G78">
        <f t="shared" si="8"/>
        <v>0.84724999999999995</v>
      </c>
      <c r="H78">
        <v>0.88100000000000001</v>
      </c>
      <c r="I78">
        <v>0.89</v>
      </c>
      <c r="J78">
        <v>0.9</v>
      </c>
      <c r="K78">
        <v>0.90300000000000002</v>
      </c>
      <c r="L78">
        <f t="shared" si="9"/>
        <v>0.89349999999999996</v>
      </c>
      <c r="M78">
        <v>0.90800000000000003</v>
      </c>
      <c r="N78">
        <v>0.90800000000000003</v>
      </c>
      <c r="O78">
        <v>0.85499999999999998</v>
      </c>
      <c r="P78">
        <v>0.83899999999999997</v>
      </c>
      <c r="Q78">
        <f t="shared" si="10"/>
        <v>0.87750000000000006</v>
      </c>
    </row>
    <row r="79" spans="1:17" x14ac:dyDescent="0.15">
      <c r="A79" t="s">
        <v>105</v>
      </c>
      <c r="B79" t="s">
        <v>105</v>
      </c>
      <c r="C79">
        <v>108.355</v>
      </c>
      <c r="D79">
        <v>109.107</v>
      </c>
      <c r="E79">
        <v>111.48399999999999</v>
      </c>
      <c r="F79">
        <v>112.80500000000001</v>
      </c>
      <c r="G79">
        <f t="shared" si="8"/>
        <v>110.43774999999999</v>
      </c>
      <c r="H79">
        <v>110.227</v>
      </c>
      <c r="I79">
        <v>109.925</v>
      </c>
      <c r="J79">
        <v>107.331</v>
      </c>
      <c r="K79">
        <v>108.7</v>
      </c>
      <c r="L79">
        <f t="shared" si="9"/>
        <v>109.04575</v>
      </c>
      <c r="M79">
        <v>108.952</v>
      </c>
      <c r="N79">
        <v>107.539</v>
      </c>
      <c r="O79">
        <v>106.099</v>
      </c>
      <c r="P79">
        <v>104.46</v>
      </c>
      <c r="Q79">
        <f t="shared" si="10"/>
        <v>106.76249999999999</v>
      </c>
    </row>
    <row r="80" spans="1:17" x14ac:dyDescent="0.15">
      <c r="A80" t="s">
        <v>106</v>
      </c>
      <c r="B80" t="s">
        <v>106</v>
      </c>
      <c r="C80">
        <v>1072.864</v>
      </c>
      <c r="D80">
        <v>1079.1420000000001</v>
      </c>
      <c r="E80">
        <v>1121.3679999999999</v>
      </c>
      <c r="F80">
        <v>1127.3699999999999</v>
      </c>
      <c r="G80">
        <f t="shared" si="8"/>
        <v>1100.1860000000001</v>
      </c>
      <c r="H80">
        <v>1124.846</v>
      </c>
      <c r="I80">
        <v>1166.442</v>
      </c>
      <c r="J80">
        <v>1194.414</v>
      </c>
      <c r="K80">
        <v>1175.473</v>
      </c>
      <c r="L80">
        <f t="shared" si="9"/>
        <v>1165.29375</v>
      </c>
      <c r="M80">
        <v>1193.672</v>
      </c>
      <c r="N80">
        <v>1220.5840000000001</v>
      </c>
      <c r="O80">
        <v>1187.587</v>
      </c>
      <c r="P80">
        <v>1118.6679999999999</v>
      </c>
      <c r="Q80">
        <f t="shared" si="10"/>
        <v>1180.1277500000001</v>
      </c>
    </row>
    <row r="81" spans="1:17" x14ac:dyDescent="0.15">
      <c r="A81" t="s">
        <v>107</v>
      </c>
      <c r="B81" t="s">
        <v>107</v>
      </c>
      <c r="C81">
        <v>0.71899999999999997</v>
      </c>
      <c r="D81">
        <v>0.73499999999999999</v>
      </c>
      <c r="E81">
        <v>0.76700000000000002</v>
      </c>
      <c r="F81">
        <v>0.77800000000000002</v>
      </c>
      <c r="G81">
        <f t="shared" si="8"/>
        <v>0.74975000000000003</v>
      </c>
      <c r="H81">
        <v>0.76800000000000002</v>
      </c>
      <c r="I81">
        <v>0.77800000000000002</v>
      </c>
      <c r="J81">
        <v>0.81100000000000005</v>
      </c>
      <c r="K81">
        <v>0.77700000000000002</v>
      </c>
      <c r="L81">
        <f t="shared" si="9"/>
        <v>0.78350000000000009</v>
      </c>
      <c r="M81">
        <v>0.78200000000000003</v>
      </c>
      <c r="N81">
        <v>0.80600000000000005</v>
      </c>
      <c r="O81">
        <v>0.77400000000000002</v>
      </c>
      <c r="P81">
        <v>0.75700000000000001</v>
      </c>
      <c r="Q81">
        <f t="shared" si="10"/>
        <v>0.77975000000000005</v>
      </c>
    </row>
    <row r="82" spans="1:17" x14ac:dyDescent="0.15">
      <c r="A82" t="s">
        <v>108</v>
      </c>
      <c r="B82" t="s">
        <v>108</v>
      </c>
      <c r="C82">
        <v>1</v>
      </c>
      <c r="D82">
        <v>1</v>
      </c>
      <c r="E82">
        <v>1</v>
      </c>
      <c r="F82">
        <v>1</v>
      </c>
      <c r="G82">
        <f t="shared" si="8"/>
        <v>1</v>
      </c>
      <c r="H82">
        <v>1</v>
      </c>
      <c r="I82">
        <v>1</v>
      </c>
      <c r="J82">
        <v>1</v>
      </c>
      <c r="K82">
        <v>1</v>
      </c>
      <c r="L82">
        <f t="shared" si="9"/>
        <v>1</v>
      </c>
      <c r="M82">
        <v>1</v>
      </c>
      <c r="N82">
        <v>1</v>
      </c>
      <c r="O82">
        <v>1</v>
      </c>
      <c r="P82">
        <v>1</v>
      </c>
      <c r="Q82">
        <f t="shared" si="10"/>
        <v>1</v>
      </c>
    </row>
    <row r="83" spans="1:17" x14ac:dyDescent="0.15">
      <c r="A83" t="s">
        <v>109</v>
      </c>
      <c r="B83" t="s">
        <v>109</v>
      </c>
      <c r="C83">
        <v>0.81399999999999995</v>
      </c>
      <c r="D83">
        <v>0.83899999999999997</v>
      </c>
      <c r="E83">
        <v>0.86</v>
      </c>
      <c r="F83">
        <v>0.876</v>
      </c>
      <c r="G83">
        <f t="shared" si="8"/>
        <v>0.84724999999999995</v>
      </c>
      <c r="H83">
        <v>0.88100000000000001</v>
      </c>
      <c r="I83">
        <v>0.89</v>
      </c>
      <c r="J83">
        <v>0.9</v>
      </c>
      <c r="K83">
        <v>0.90300000000000002</v>
      </c>
      <c r="L83">
        <f t="shared" si="9"/>
        <v>0.89349999999999996</v>
      </c>
      <c r="M83">
        <v>0.90800000000000003</v>
      </c>
      <c r="N83">
        <v>0.90800000000000003</v>
      </c>
      <c r="O83">
        <v>0.85499999999999998</v>
      </c>
      <c r="P83">
        <v>0.83899999999999997</v>
      </c>
      <c r="Q83">
        <f t="shared" si="10"/>
        <v>0.87750000000000006</v>
      </c>
    </row>
    <row r="84" spans="1:17" x14ac:dyDescent="0.15">
      <c r="A84" t="s">
        <v>110</v>
      </c>
      <c r="B84" t="s">
        <v>110</v>
      </c>
      <c r="C84">
        <v>6.0579999999999998</v>
      </c>
      <c r="D84">
        <v>6.2469999999999999</v>
      </c>
      <c r="E84">
        <v>6.41</v>
      </c>
      <c r="F84">
        <v>6.5389999999999997</v>
      </c>
      <c r="G84">
        <f t="shared" si="8"/>
        <v>6.3134999999999994</v>
      </c>
      <c r="H84">
        <v>6.5720000000000001</v>
      </c>
      <c r="I84">
        <v>6.6420000000000003</v>
      </c>
      <c r="J84">
        <v>6.7140000000000004</v>
      </c>
      <c r="K84">
        <v>6.7489999999999997</v>
      </c>
      <c r="L84">
        <f t="shared" si="9"/>
        <v>6.6692499999999999</v>
      </c>
      <c r="M84">
        <v>6.7789999999999999</v>
      </c>
      <c r="N84">
        <v>6.7789999999999999</v>
      </c>
      <c r="O84">
        <v>6.3680000000000003</v>
      </c>
      <c r="P84">
        <v>6.242</v>
      </c>
      <c r="Q84">
        <f t="shared" si="10"/>
        <v>6.5420000000000007</v>
      </c>
    </row>
    <row r="88" spans="1:17" x14ac:dyDescent="0.15">
      <c r="H88" t="s">
        <v>113</v>
      </c>
      <c r="I88">
        <v>2018</v>
      </c>
      <c r="J88">
        <v>2019</v>
      </c>
      <c r="K88">
        <v>2020</v>
      </c>
      <c r="M88">
        <v>2018</v>
      </c>
      <c r="N88">
        <v>2019</v>
      </c>
    </row>
    <row r="89" spans="1:17" x14ac:dyDescent="0.15">
      <c r="H89" t="s">
        <v>102</v>
      </c>
      <c r="I89">
        <v>0.84724999999999995</v>
      </c>
      <c r="J89">
        <v>0.89349999999999996</v>
      </c>
      <c r="K89">
        <v>0.87750000000000006</v>
      </c>
      <c r="M89">
        <v>0.84699999999999998</v>
      </c>
      <c r="N89">
        <v>0.89300000000000002</v>
      </c>
      <c r="O89" s="61">
        <f t="shared" ref="O89:O97" si="11">I89-M89</f>
        <v>2.4999999999997247E-4</v>
      </c>
      <c r="P89" s="61">
        <f t="shared" ref="P89:P97" si="12">J89-N89</f>
        <v>4.9999999999994493E-4</v>
      </c>
    </row>
    <row r="90" spans="1:17" x14ac:dyDescent="0.15">
      <c r="H90" t="s">
        <v>103</v>
      </c>
      <c r="I90">
        <v>0.84724999999999995</v>
      </c>
      <c r="J90">
        <v>0.89349999999999996</v>
      </c>
      <c r="K90">
        <v>0.87750000000000006</v>
      </c>
      <c r="M90">
        <v>0.84699999999999998</v>
      </c>
      <c r="N90">
        <v>0.89300000000000002</v>
      </c>
      <c r="O90" s="61">
        <f t="shared" si="11"/>
        <v>2.4999999999997247E-4</v>
      </c>
      <c r="P90" s="61">
        <f t="shared" si="12"/>
        <v>4.9999999999994493E-4</v>
      </c>
    </row>
    <row r="91" spans="1:17" x14ac:dyDescent="0.15">
      <c r="H91" t="s">
        <v>104</v>
      </c>
      <c r="I91">
        <v>0.84724999999999995</v>
      </c>
      <c r="J91">
        <v>0.89349999999999996</v>
      </c>
      <c r="K91">
        <v>0.87750000000000006</v>
      </c>
      <c r="M91">
        <v>0.84699999999999998</v>
      </c>
      <c r="N91">
        <v>0.89300000000000002</v>
      </c>
      <c r="O91" s="61">
        <f t="shared" si="11"/>
        <v>2.4999999999997247E-4</v>
      </c>
      <c r="P91" s="61">
        <f t="shared" si="12"/>
        <v>4.9999999999994493E-4</v>
      </c>
    </row>
    <row r="92" spans="1:17" x14ac:dyDescent="0.15">
      <c r="H92" t="s">
        <v>105</v>
      </c>
      <c r="I92">
        <v>110.43774999999999</v>
      </c>
      <c r="J92">
        <v>109.04575</v>
      </c>
      <c r="K92">
        <v>106.76249999999999</v>
      </c>
      <c r="M92">
        <v>110.44</v>
      </c>
      <c r="N92">
        <v>109.04600000000001</v>
      </c>
      <c r="O92" s="61">
        <f t="shared" si="11"/>
        <v>-2.250000000003638E-3</v>
      </c>
      <c r="P92" s="61">
        <f t="shared" si="12"/>
        <v>-2.5000000000829914E-4</v>
      </c>
    </row>
    <row r="93" spans="1:17" x14ac:dyDescent="0.15">
      <c r="H93" t="s">
        <v>106</v>
      </c>
      <c r="I93">
        <v>1100.1860000000001</v>
      </c>
      <c r="J93">
        <v>1165.29375</v>
      </c>
      <c r="K93">
        <v>1180.1277500000001</v>
      </c>
      <c r="M93">
        <v>1100</v>
      </c>
      <c r="N93">
        <v>1165.2940000000001</v>
      </c>
      <c r="O93" s="61">
        <f t="shared" si="11"/>
        <v>0.18600000000014916</v>
      </c>
      <c r="P93" s="61">
        <f t="shared" si="12"/>
        <v>-2.500000000509317E-4</v>
      </c>
    </row>
    <row r="94" spans="1:17" x14ac:dyDescent="0.15">
      <c r="H94" t="s">
        <v>107</v>
      </c>
      <c r="I94">
        <v>0.74975000000000003</v>
      </c>
      <c r="J94">
        <v>0.78350000000000009</v>
      </c>
      <c r="K94">
        <v>0.77975000000000005</v>
      </c>
      <c r="M94">
        <v>0.75</v>
      </c>
      <c r="N94">
        <v>0.78400000000000003</v>
      </c>
      <c r="O94" s="61">
        <f t="shared" si="11"/>
        <v>-2.4999999999997247E-4</v>
      </c>
      <c r="P94" s="61">
        <f t="shared" si="12"/>
        <v>-4.9999999999994493E-4</v>
      </c>
    </row>
    <row r="95" spans="1:17" x14ac:dyDescent="0.15">
      <c r="H95" t="s">
        <v>108</v>
      </c>
      <c r="I95">
        <v>1</v>
      </c>
      <c r="J95">
        <v>1</v>
      </c>
      <c r="K95">
        <v>1</v>
      </c>
      <c r="M95">
        <v>1</v>
      </c>
      <c r="N95">
        <v>1</v>
      </c>
      <c r="O95" s="61">
        <f t="shared" si="11"/>
        <v>0</v>
      </c>
      <c r="P95" s="61">
        <f t="shared" si="12"/>
        <v>0</v>
      </c>
    </row>
    <row r="96" spans="1:17" x14ac:dyDescent="0.15">
      <c r="H96" t="s">
        <v>109</v>
      </c>
      <c r="I96">
        <v>0.84724999999999995</v>
      </c>
      <c r="J96">
        <v>0.89349999999999996</v>
      </c>
      <c r="K96">
        <v>0.87750000000000006</v>
      </c>
      <c r="M96">
        <v>0.84699999999999998</v>
      </c>
      <c r="N96">
        <v>0.89300000000000002</v>
      </c>
      <c r="O96" s="61">
        <f t="shared" si="11"/>
        <v>2.4999999999997247E-4</v>
      </c>
      <c r="P96" s="61">
        <f t="shared" si="12"/>
        <v>4.9999999999994493E-4</v>
      </c>
    </row>
    <row r="97" spans="8:16" x14ac:dyDescent="0.15">
      <c r="H97" t="s">
        <v>110</v>
      </c>
      <c r="I97">
        <v>6.3134999999999994</v>
      </c>
      <c r="J97">
        <v>6.6692499999999999</v>
      </c>
      <c r="K97">
        <v>6.5420000000000007</v>
      </c>
      <c r="M97">
        <v>6.3140000000000001</v>
      </c>
      <c r="N97">
        <v>6.6689999999999996</v>
      </c>
      <c r="O97" s="61">
        <f t="shared" si="11"/>
        <v>-5.0000000000061107E-4</v>
      </c>
      <c r="P97" s="61">
        <f t="shared" si="12"/>
        <v>2.5000000000030553E-4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firstHeader>&amp;R&amp;7&amp;U作成課：○○課　性質/作成日付：機密性〇、令和〇年〇月〇日　保存期間：〇年　備考：未定稿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3:O45"/>
  <sheetViews>
    <sheetView zoomScaleNormal="100" zoomScaleSheetLayoutView="100" workbookViewId="0"/>
  </sheetViews>
  <sheetFormatPr defaultColWidth="9" defaultRowHeight="13.5" x14ac:dyDescent="0.15"/>
  <sheetData>
    <row r="3" spans="5:14" x14ac:dyDescent="0.15">
      <c r="E3" t="s">
        <v>112</v>
      </c>
      <c r="F3" t="s">
        <v>113</v>
      </c>
      <c r="G3">
        <v>2018</v>
      </c>
      <c r="H3">
        <v>2019</v>
      </c>
      <c r="I3">
        <v>2020</v>
      </c>
      <c r="J3" t="s">
        <v>114</v>
      </c>
      <c r="K3" t="s">
        <v>113</v>
      </c>
      <c r="L3">
        <v>2018</v>
      </c>
      <c r="M3">
        <v>2019</v>
      </c>
      <c r="N3">
        <v>2020</v>
      </c>
    </row>
    <row r="4" spans="5:14" x14ac:dyDescent="0.15">
      <c r="F4" t="s">
        <v>103</v>
      </c>
      <c r="G4">
        <v>145.476125</v>
      </c>
      <c r="H4">
        <v>149.4821</v>
      </c>
      <c r="I4">
        <v>173.65027499999999</v>
      </c>
      <c r="K4" t="s">
        <v>103</v>
      </c>
      <c r="L4">
        <v>353.5419</v>
      </c>
      <c r="M4">
        <v>334.05062500000003</v>
      </c>
      <c r="N4">
        <v>345.01695000000001</v>
      </c>
    </row>
    <row r="5" spans="5:14" x14ac:dyDescent="0.15">
      <c r="F5" t="s">
        <v>110</v>
      </c>
      <c r="G5">
        <v>92.945914999999999</v>
      </c>
      <c r="H5">
        <v>80.118504999999999</v>
      </c>
      <c r="I5">
        <v>77.89457250000001</v>
      </c>
      <c r="K5" t="s">
        <v>110</v>
      </c>
      <c r="L5">
        <v>358.11044999999996</v>
      </c>
      <c r="M5">
        <v>321.34744999999998</v>
      </c>
      <c r="N5">
        <v>306.80757500000004</v>
      </c>
    </row>
    <row r="6" spans="5:14" x14ac:dyDescent="0.15">
      <c r="F6" t="s">
        <v>104</v>
      </c>
      <c r="G6">
        <v>174.52167500000002</v>
      </c>
      <c r="H6">
        <v>185.20005</v>
      </c>
      <c r="I6">
        <v>171.93927500000001</v>
      </c>
      <c r="K6" t="s">
        <v>104</v>
      </c>
      <c r="L6">
        <v>279.91449999999998</v>
      </c>
      <c r="M6">
        <v>289.337425</v>
      </c>
      <c r="N6">
        <v>284.17047500000001</v>
      </c>
    </row>
    <row r="7" spans="5:14" x14ac:dyDescent="0.15">
      <c r="F7" t="s">
        <v>109</v>
      </c>
      <c r="G7">
        <v>127.51827499999999</v>
      </c>
      <c r="H7">
        <v>122.709225</v>
      </c>
      <c r="I7">
        <v>117.26835</v>
      </c>
      <c r="K7" t="s">
        <v>109</v>
      </c>
      <c r="L7">
        <v>311.76509999999996</v>
      </c>
      <c r="M7">
        <v>287.69107500000001</v>
      </c>
      <c r="N7">
        <v>275.18792500000001</v>
      </c>
    </row>
    <row r="8" spans="5:14" x14ac:dyDescent="0.15">
      <c r="F8" t="s">
        <v>105</v>
      </c>
      <c r="G8">
        <v>159.42282499999999</v>
      </c>
      <c r="H8">
        <v>164.17155000000002</v>
      </c>
      <c r="I8">
        <v>162.045075</v>
      </c>
      <c r="K8" t="s">
        <v>105</v>
      </c>
      <c r="L8">
        <v>239.72097500000004</v>
      </c>
      <c r="M8">
        <v>253.53309999999999</v>
      </c>
      <c r="N8">
        <v>255.4716</v>
      </c>
    </row>
    <row r="9" spans="5:14" x14ac:dyDescent="0.15">
      <c r="F9" t="s">
        <v>107</v>
      </c>
      <c r="G9">
        <v>139.111625</v>
      </c>
      <c r="H9">
        <v>147.509275</v>
      </c>
      <c r="I9">
        <v>155.5951</v>
      </c>
      <c r="K9" t="s">
        <v>107</v>
      </c>
      <c r="L9">
        <v>228.960825</v>
      </c>
      <c r="M9">
        <v>239.4134</v>
      </c>
      <c r="N9">
        <v>241.08587499999999</v>
      </c>
    </row>
    <row r="10" spans="5:14" x14ac:dyDescent="0.15">
      <c r="F10" t="s">
        <v>102</v>
      </c>
      <c r="G10">
        <v>116.665775</v>
      </c>
      <c r="H10">
        <v>117.9119</v>
      </c>
      <c r="I10">
        <v>124.54915</v>
      </c>
      <c r="K10" t="s">
        <v>102</v>
      </c>
      <c r="L10">
        <v>202.79922500000001</v>
      </c>
      <c r="M10">
        <v>199.07205000000002</v>
      </c>
      <c r="N10">
        <v>215.5299</v>
      </c>
    </row>
    <row r="11" spans="5:14" x14ac:dyDescent="0.15">
      <c r="F11" t="s">
        <v>108</v>
      </c>
      <c r="G11">
        <v>69.260419999999996</v>
      </c>
      <c r="H11">
        <v>68.212855000000005</v>
      </c>
      <c r="I11">
        <v>66.542770000000004</v>
      </c>
      <c r="K11" t="s">
        <v>108</v>
      </c>
      <c r="L11">
        <v>128.79284999999999</v>
      </c>
      <c r="M11">
        <v>130.22432499999999</v>
      </c>
      <c r="N11">
        <v>131.84032500000001</v>
      </c>
    </row>
    <row r="12" spans="5:14" x14ac:dyDescent="0.15">
      <c r="F12" t="s">
        <v>106</v>
      </c>
      <c r="G12">
        <v>100.261865</v>
      </c>
      <c r="H12">
        <v>94.812142500000007</v>
      </c>
      <c r="I12">
        <v>94.372842500000004</v>
      </c>
      <c r="K12" t="s">
        <v>106</v>
      </c>
      <c r="L12">
        <v>109.72024999999999</v>
      </c>
      <c r="M12">
        <v>102.1724725</v>
      </c>
      <c r="N12">
        <v>103.81171499999999</v>
      </c>
    </row>
    <row r="18" spans="4:15" x14ac:dyDescent="0.15">
      <c r="D18" s="22" t="s">
        <v>41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20" spans="4:15" x14ac:dyDescent="0.15">
      <c r="D20" s="13" t="s">
        <v>115</v>
      </c>
      <c r="O20" t="s">
        <v>116</v>
      </c>
    </row>
    <row r="21" spans="4:15" x14ac:dyDescent="0.15">
      <c r="D21" s="11"/>
      <c r="E21" s="11">
        <v>2010</v>
      </c>
      <c r="F21" s="11">
        <v>2011</v>
      </c>
      <c r="G21" s="11">
        <v>2012</v>
      </c>
      <c r="H21" s="11">
        <v>2013</v>
      </c>
      <c r="I21" s="11">
        <v>2014</v>
      </c>
      <c r="J21" s="11">
        <v>2015</v>
      </c>
      <c r="K21" s="11">
        <v>2016</v>
      </c>
      <c r="L21" s="11">
        <v>2017</v>
      </c>
      <c r="M21" s="11">
        <v>2018</v>
      </c>
      <c r="N21" s="11">
        <v>2019</v>
      </c>
      <c r="O21" s="11">
        <v>2020</v>
      </c>
    </row>
    <row r="22" spans="4:15" x14ac:dyDescent="0.15">
      <c r="D22" s="1" t="s">
        <v>6</v>
      </c>
      <c r="E22" s="15">
        <v>11.917808000000001</v>
      </c>
      <c r="F22" s="15">
        <v>12.522440999999999</v>
      </c>
      <c r="G22" s="15">
        <v>11.867747</v>
      </c>
      <c r="H22" s="15">
        <v>16.523679999999999</v>
      </c>
      <c r="I22" s="15">
        <v>18.555505</v>
      </c>
      <c r="J22" s="15">
        <v>17.557099999999998</v>
      </c>
      <c r="K22" s="15">
        <v>15.319040000000001</v>
      </c>
      <c r="L22" s="15">
        <v>16.041740000000001</v>
      </c>
      <c r="M22" s="15">
        <v>16.066055923718746</v>
      </c>
      <c r="N22" s="15">
        <v>16.300387706075</v>
      </c>
      <c r="O22" s="15">
        <v>18.539337484687497</v>
      </c>
    </row>
    <row r="23" spans="4:15" x14ac:dyDescent="0.15">
      <c r="D23" s="1" t="s">
        <v>35</v>
      </c>
      <c r="E23" s="15">
        <v>10.610184</v>
      </c>
      <c r="F23" s="15">
        <v>10.170995999999999</v>
      </c>
      <c r="G23" s="15">
        <v>9.6011430000000004</v>
      </c>
      <c r="H23" s="15">
        <v>12.531840000000001</v>
      </c>
      <c r="I23" s="15">
        <v>12.807849999999998</v>
      </c>
      <c r="J23" s="15">
        <v>11.603900000000001</v>
      </c>
      <c r="K23" s="15">
        <v>10.68416</v>
      </c>
      <c r="L23" s="15">
        <v>10.298124</v>
      </c>
      <c r="M23" s="15">
        <v>10.264737724291249</v>
      </c>
      <c r="N23" s="15">
        <v>8.7365824666037497</v>
      </c>
      <c r="O23" s="15">
        <v>8.3162192965312496</v>
      </c>
    </row>
    <row r="24" spans="4:15" x14ac:dyDescent="0.15">
      <c r="D24" s="1" t="s">
        <v>33</v>
      </c>
      <c r="E24" s="15">
        <v>11.645752</v>
      </c>
      <c r="F24" s="15">
        <v>11.286935999999997</v>
      </c>
      <c r="G24" s="15">
        <v>11.524564</v>
      </c>
      <c r="H24" s="15">
        <v>13.937280000000001</v>
      </c>
      <c r="I24" s="15">
        <v>16.417334999999998</v>
      </c>
      <c r="J24" s="15">
        <v>15.242672499999999</v>
      </c>
      <c r="K24" s="15">
        <v>12.585668479999999</v>
      </c>
      <c r="L24" s="15">
        <v>12.957799620000001</v>
      </c>
      <c r="M24" s="15">
        <v>14.082831374881248</v>
      </c>
      <c r="N24" s="15">
        <v>13.38091947204375</v>
      </c>
      <c r="O24" s="15">
        <v>12.519862216875</v>
      </c>
    </row>
    <row r="25" spans="4:15" x14ac:dyDescent="0.15">
      <c r="D25" s="1" t="s">
        <v>26</v>
      </c>
      <c r="E25" s="15">
        <v>17.613432</v>
      </c>
      <c r="F25" s="15">
        <v>17.464461</v>
      </c>
      <c r="G25" s="15">
        <v>17.997154999999999</v>
      </c>
      <c r="H25" s="15">
        <v>23.238559999999996</v>
      </c>
      <c r="I25" s="15">
        <v>24.948844999999999</v>
      </c>
      <c r="J25" s="15">
        <v>22.784300000000002</v>
      </c>
      <c r="K25" s="15">
        <v>20.095359999999996</v>
      </c>
      <c r="L25" s="15">
        <v>19.867078000000003</v>
      </c>
      <c r="M25" s="15">
        <v>19.273781113231248</v>
      </c>
      <c r="N25" s="15">
        <v>20.195278352287499</v>
      </c>
      <c r="O25" s="15">
        <v>18.356666847187498</v>
      </c>
    </row>
    <row r="26" spans="4:15" x14ac:dyDescent="0.15">
      <c r="D26" s="62" t="s">
        <v>8</v>
      </c>
      <c r="E26" s="15">
        <v>13.549599888000001</v>
      </c>
      <c r="F26" s="15">
        <v>14.294481980999999</v>
      </c>
      <c r="G26" s="15">
        <v>15.503802809000002</v>
      </c>
      <c r="H26" s="15">
        <v>17.004740640000001</v>
      </c>
      <c r="I26" s="15">
        <v>18.563443749999998</v>
      </c>
      <c r="J26" s="15">
        <v>18.148911000000002</v>
      </c>
      <c r="K26" s="15">
        <v>16.432335999999999</v>
      </c>
      <c r="L26" s="15">
        <v>16.874126818000001</v>
      </c>
      <c r="M26" s="15">
        <v>17.606298091643747</v>
      </c>
      <c r="N26" s="15">
        <v>17.902209798412503</v>
      </c>
      <c r="O26" s="15">
        <v>17.300337319687497</v>
      </c>
    </row>
    <row r="27" spans="4:15" x14ac:dyDescent="0.15">
      <c r="D27" s="1" t="s">
        <v>12</v>
      </c>
      <c r="E27" s="15">
        <v>10.627736000000001</v>
      </c>
      <c r="F27" s="15">
        <v>10.330416</v>
      </c>
      <c r="G27" s="15">
        <v>10.710501999999998</v>
      </c>
      <c r="H27" s="15">
        <v>13.5664</v>
      </c>
      <c r="I27" s="15">
        <v>16.343240000000002</v>
      </c>
      <c r="J27" s="15">
        <v>17.557099999999998</v>
      </c>
      <c r="K27" s="15">
        <v>13.62176</v>
      </c>
      <c r="L27" s="15">
        <v>14.145898000000001</v>
      </c>
      <c r="M27" s="15">
        <v>15.363174863843749</v>
      </c>
      <c r="N27" s="15">
        <v>16.085259524331249</v>
      </c>
      <c r="O27" s="15">
        <v>16.611721863749999</v>
      </c>
    </row>
    <row r="28" spans="4:15" x14ac:dyDescent="0.15">
      <c r="D28" s="1" t="s">
        <v>1</v>
      </c>
      <c r="E28" s="15">
        <v>9.3990960000000001</v>
      </c>
      <c r="F28" s="15">
        <v>9.7565039999999996</v>
      </c>
      <c r="G28" s="15">
        <v>9.3218080000000008</v>
      </c>
      <c r="H28" s="15">
        <v>12.561119999999999</v>
      </c>
      <c r="I28" s="15">
        <v>13.972199999999999</v>
      </c>
      <c r="J28" s="15">
        <v>13.818200000000001</v>
      </c>
      <c r="K28" s="15">
        <v>11.511039999999999</v>
      </c>
      <c r="L28" s="15">
        <v>12.327426546</v>
      </c>
      <c r="M28" s="15">
        <v>12.884305693006249</v>
      </c>
      <c r="N28" s="15">
        <v>12.857791569425</v>
      </c>
      <c r="O28" s="15">
        <v>13.297178626874999</v>
      </c>
    </row>
    <row r="29" spans="4:15" x14ac:dyDescent="0.15">
      <c r="D29" s="1" t="s">
        <v>31</v>
      </c>
      <c r="E29" s="15">
        <v>5.9589040000000004</v>
      </c>
      <c r="F29" s="15">
        <v>5.4362219999999999</v>
      </c>
      <c r="G29" s="15">
        <v>5.3233269999999999</v>
      </c>
      <c r="H29" s="15">
        <v>6.67584</v>
      </c>
      <c r="I29" s="15">
        <v>7.5153499999999998</v>
      </c>
      <c r="J29" s="15">
        <v>8.3610999999999986</v>
      </c>
      <c r="K29" s="15">
        <v>7.3548799999999996</v>
      </c>
      <c r="L29" s="15">
        <v>7.7139533726000007</v>
      </c>
      <c r="M29" s="15">
        <v>7.6489649488549993</v>
      </c>
      <c r="N29" s="15">
        <v>7.4383219331162502</v>
      </c>
      <c r="O29" s="15">
        <v>7.1042724821249994</v>
      </c>
    </row>
    <row r="30" spans="4:15" x14ac:dyDescent="0.15">
      <c r="D30" s="1" t="s">
        <v>10</v>
      </c>
      <c r="E30" s="15">
        <v>6.0378879999999997</v>
      </c>
      <c r="F30" s="15">
        <v>6.0691193999999999</v>
      </c>
      <c r="G30" s="15">
        <v>6.8237550000000002</v>
      </c>
      <c r="H30" s="15">
        <v>9.3110400000000002</v>
      </c>
      <c r="I30" s="15">
        <v>11.13542</v>
      </c>
      <c r="J30" s="15">
        <v>11.9185</v>
      </c>
      <c r="K30" s="15">
        <v>10.41216</v>
      </c>
      <c r="L30" s="15">
        <v>11.049730000000002</v>
      </c>
      <c r="M30" s="15">
        <v>11.072694781403751</v>
      </c>
      <c r="N30" s="15">
        <v>10.338861188019376</v>
      </c>
      <c r="O30" s="15">
        <v>10.07548059740625</v>
      </c>
    </row>
    <row r="31" spans="4:15" x14ac:dyDescent="0.15">
      <c r="D31" s="1" t="s">
        <v>44</v>
      </c>
      <c r="E31" s="15"/>
      <c r="F31" s="15"/>
      <c r="G31" s="15"/>
      <c r="H31" s="15"/>
      <c r="I31" s="15"/>
      <c r="J31" s="15">
        <v>13.61</v>
      </c>
      <c r="K31" s="15">
        <v>12.47</v>
      </c>
      <c r="L31" s="32">
        <v>12.7</v>
      </c>
      <c r="M31" s="32">
        <v>10.17</v>
      </c>
      <c r="N31" s="27"/>
      <c r="O31" s="27"/>
    </row>
    <row r="32" spans="4:15" x14ac:dyDescent="0.15">
      <c r="J32" t="s">
        <v>117</v>
      </c>
    </row>
    <row r="34" spans="4:15" x14ac:dyDescent="0.15">
      <c r="D34" s="13" t="s">
        <v>118</v>
      </c>
      <c r="O34" t="s">
        <v>116</v>
      </c>
    </row>
    <row r="35" spans="4:15" x14ac:dyDescent="0.15">
      <c r="D35" s="11"/>
      <c r="E35" s="11">
        <v>2010</v>
      </c>
      <c r="F35" s="11">
        <v>2011</v>
      </c>
      <c r="G35" s="11">
        <v>2012</v>
      </c>
      <c r="H35" s="11">
        <v>2013</v>
      </c>
      <c r="I35" s="11">
        <v>2014</v>
      </c>
      <c r="J35" s="11">
        <v>2015</v>
      </c>
      <c r="K35" s="11">
        <v>2016</v>
      </c>
      <c r="L35" s="11">
        <v>2017</v>
      </c>
      <c r="M35" s="11">
        <v>2018</v>
      </c>
      <c r="N35" s="11">
        <v>2019</v>
      </c>
      <c r="O35" s="11">
        <v>2020</v>
      </c>
    </row>
    <row r="36" spans="4:15" x14ac:dyDescent="0.15">
      <c r="D36" s="1" t="s">
        <v>6</v>
      </c>
      <c r="E36" s="15">
        <v>27.969112000000003</v>
      </c>
      <c r="F36" s="15">
        <v>28.034006999999999</v>
      </c>
      <c r="G36" s="15">
        <v>27.031647</v>
      </c>
      <c r="H36" s="15">
        <v>37.82976</v>
      </c>
      <c r="I36" s="15">
        <v>41.821334999999998</v>
      </c>
      <c r="J36" s="15">
        <v>39.579100000000004</v>
      </c>
      <c r="K36" s="15">
        <v>35.773440000000001</v>
      </c>
      <c r="L36" s="15">
        <v>38.545048000000001</v>
      </c>
      <c r="M36" s="15">
        <v>39.044371966724995</v>
      </c>
      <c r="N36" s="15">
        <v>36.426800941093752</v>
      </c>
      <c r="O36" s="15">
        <v>36.834872124374996</v>
      </c>
    </row>
    <row r="37" spans="4:15" x14ac:dyDescent="0.15">
      <c r="D37" s="1" t="s">
        <v>35</v>
      </c>
      <c r="E37" s="15">
        <v>30.988056000000004</v>
      </c>
      <c r="F37" s="15">
        <v>32.346317999999997</v>
      </c>
      <c r="G37" s="15">
        <v>30.359724</v>
      </c>
      <c r="H37" s="15">
        <v>36.229119999999995</v>
      </c>
      <c r="I37" s="15">
        <v>40.095979999999997</v>
      </c>
      <c r="J37" s="15">
        <v>38.090800000000002</v>
      </c>
      <c r="K37" s="15">
        <v>35.904000000000003</v>
      </c>
      <c r="L37" s="15">
        <v>36.503372000000006</v>
      </c>
      <c r="M37" s="15">
        <v>39.548912349487495</v>
      </c>
      <c r="N37" s="15">
        <v>35.041573695837499</v>
      </c>
      <c r="O37" s="15">
        <v>32.7555437259375</v>
      </c>
    </row>
    <row r="38" spans="4:15" x14ac:dyDescent="0.15">
      <c r="D38" s="1" t="s">
        <v>33</v>
      </c>
      <c r="E38" s="15">
        <v>20.772792000000003</v>
      </c>
      <c r="F38" s="15">
        <v>22.597784999999998</v>
      </c>
      <c r="G38" s="15">
        <v>22.969318000000001</v>
      </c>
      <c r="H38" s="15">
        <v>28.616319999999995</v>
      </c>
      <c r="I38" s="15">
        <v>34.560025000000003</v>
      </c>
      <c r="J38" s="15">
        <v>33.952600000000004</v>
      </c>
      <c r="K38" s="15">
        <v>29.191040000000001</v>
      </c>
      <c r="L38" s="15">
        <v>32.620407134000004</v>
      </c>
      <c r="M38" s="15">
        <v>34.430636172524999</v>
      </c>
      <c r="N38" s="15">
        <v>31.371489041681251</v>
      </c>
      <c r="O38" s="15">
        <v>29.379750842812495</v>
      </c>
    </row>
    <row r="39" spans="4:15" x14ac:dyDescent="0.15">
      <c r="D39" s="1" t="s">
        <v>26</v>
      </c>
      <c r="E39" s="15">
        <v>23.203744</v>
      </c>
      <c r="F39" s="15">
        <v>22.502132999999997</v>
      </c>
      <c r="G39" s="15">
        <v>23.176824</v>
      </c>
      <c r="H39" s="15">
        <v>30.441439999999997</v>
      </c>
      <c r="I39" s="15">
        <v>34.305985</v>
      </c>
      <c r="J39" s="15">
        <v>33.178199999999997</v>
      </c>
      <c r="K39" s="15">
        <v>29.288959999999999</v>
      </c>
      <c r="L39" s="15">
        <v>29.525776</v>
      </c>
      <c r="M39" s="15">
        <v>30.913127572374997</v>
      </c>
      <c r="N39" s="15">
        <v>31.551016512193751</v>
      </c>
      <c r="O39" s="15">
        <v>30.338750337187498</v>
      </c>
    </row>
    <row r="40" spans="4:15" x14ac:dyDescent="0.15">
      <c r="D40" s="62" t="s">
        <v>8</v>
      </c>
      <c r="E40" s="15">
        <v>21.395888000000003</v>
      </c>
      <c r="F40" s="15">
        <v>21.872423999999995</v>
      </c>
      <c r="G40" s="15">
        <v>23.192786000000005</v>
      </c>
      <c r="H40" s="15">
        <v>24.819680000000002</v>
      </c>
      <c r="I40" s="15">
        <v>26.811805</v>
      </c>
      <c r="J40" s="15">
        <v>27.237099999999998</v>
      </c>
      <c r="K40" s="15">
        <v>24.29504</v>
      </c>
      <c r="L40" s="15">
        <v>25.375116000000002</v>
      </c>
      <c r="M40" s="15">
        <v>26.474245106806254</v>
      </c>
      <c r="N40" s="15">
        <v>27.646707039325001</v>
      </c>
      <c r="O40" s="15">
        <v>27.274786694999996</v>
      </c>
    </row>
    <row r="41" spans="4:15" x14ac:dyDescent="0.15">
      <c r="D41" s="1" t="s">
        <v>12</v>
      </c>
      <c r="E41" s="15">
        <v>16.147839999999999</v>
      </c>
      <c r="F41" s="15">
        <v>16.683302999999999</v>
      </c>
      <c r="G41" s="15">
        <v>17.382618000000001</v>
      </c>
      <c r="H41" s="15">
        <v>22.457759999999997</v>
      </c>
      <c r="I41" s="15">
        <v>26.822389999999999</v>
      </c>
      <c r="J41" s="15">
        <v>27.83</v>
      </c>
      <c r="K41" s="15">
        <v>22.117179520000001</v>
      </c>
      <c r="L41" s="15">
        <v>23.017518683999999</v>
      </c>
      <c r="M41" s="15">
        <v>25.285918351143749</v>
      </c>
      <c r="N41" s="15">
        <v>26.107013763049999</v>
      </c>
      <c r="O41" s="15">
        <v>25.738930729687496</v>
      </c>
    </row>
    <row r="42" spans="4:15" x14ac:dyDescent="0.15">
      <c r="D42" s="1" t="s">
        <v>1</v>
      </c>
      <c r="E42" s="15">
        <v>14.462848000000001</v>
      </c>
      <c r="F42" s="15">
        <v>14.873885999999999</v>
      </c>
      <c r="G42" s="15">
        <v>14.182236999999999</v>
      </c>
      <c r="H42" s="15">
        <v>19.002719999999997</v>
      </c>
      <c r="I42" s="15">
        <v>21.551059999999996</v>
      </c>
      <c r="J42" s="15">
        <v>21.804199999999998</v>
      </c>
      <c r="K42" s="15">
        <v>19.823359999999997</v>
      </c>
      <c r="L42" s="15">
        <v>21.011314000000002</v>
      </c>
      <c r="M42" s="15">
        <v>22.396690110743748</v>
      </c>
      <c r="N42" s="15">
        <v>21.7079609962875</v>
      </c>
      <c r="O42" s="15">
        <v>23.010510948749996</v>
      </c>
    </row>
    <row r="43" spans="4:15" x14ac:dyDescent="0.15">
      <c r="D43" s="1" t="s">
        <v>31</v>
      </c>
      <c r="E43" s="15">
        <v>10.162608000000001</v>
      </c>
      <c r="F43" s="15">
        <v>9.3420119999999987</v>
      </c>
      <c r="G43" s="15">
        <v>9.4814279999999993</v>
      </c>
      <c r="H43" s="15">
        <v>11.82912</v>
      </c>
      <c r="I43" s="15">
        <v>13.252420000000001</v>
      </c>
      <c r="J43" s="15">
        <v>15.3065</v>
      </c>
      <c r="K43" s="15">
        <v>13.654399999999999</v>
      </c>
      <c r="L43" s="15">
        <v>14.456748780000002</v>
      </c>
      <c r="M43" s="15">
        <v>14.223592570087497</v>
      </c>
      <c r="N43" s="15">
        <v>14.200409187868749</v>
      </c>
      <c r="O43" s="15">
        <v>14.075602697812499</v>
      </c>
    </row>
    <row r="44" spans="4:15" x14ac:dyDescent="0.15">
      <c r="D44" s="1" t="s">
        <v>10</v>
      </c>
      <c r="E44" s="15">
        <v>8.9251920000000009</v>
      </c>
      <c r="F44" s="15">
        <v>9.8202719999999992</v>
      </c>
      <c r="G44" s="15">
        <v>9.9682689999999994</v>
      </c>
      <c r="H44" s="15">
        <v>12.87344</v>
      </c>
      <c r="I44" s="15">
        <v>14.300334999999999</v>
      </c>
      <c r="J44" s="15">
        <v>15.040299999999998</v>
      </c>
      <c r="K44" s="15">
        <v>12.958080000000001</v>
      </c>
      <c r="L44" s="15">
        <v>12.238837999999999</v>
      </c>
      <c r="M44" s="15">
        <v>12.117257539437498</v>
      </c>
      <c r="N44" s="15">
        <v>11.141473893116874</v>
      </c>
      <c r="O44" s="15">
        <v>11.083198222687498</v>
      </c>
    </row>
    <row r="45" spans="4:15" x14ac:dyDescent="0.15">
      <c r="D45" s="1" t="s">
        <v>44</v>
      </c>
      <c r="E45" s="15"/>
      <c r="F45" s="15"/>
      <c r="G45" s="15"/>
      <c r="H45" s="15"/>
      <c r="I45" s="15"/>
      <c r="J45" s="15">
        <v>9.0399999999999991</v>
      </c>
      <c r="K45" s="15">
        <v>9.2200000000000006</v>
      </c>
      <c r="L45" s="15">
        <v>8.7799999999999994</v>
      </c>
      <c r="M45" s="32">
        <v>9.17</v>
      </c>
      <c r="N45" s="27"/>
      <c r="O45" s="27"/>
    </row>
  </sheetData>
  <autoFilter ref="E3:N3" xr:uid="{00000000-0009-0000-0000-000005000000}">
    <sortState xmlns:xlrd2="http://schemas.microsoft.com/office/spreadsheetml/2017/richdata2" ref="E4:N12">
      <sortCondition descending="1" ref="M3"/>
    </sortState>
  </autoFilter>
  <phoneticPr fontId="1"/>
  <pageMargins left="0.70866141732283472" right="0.70866141732283472" top="1.1417322834645669" bottom="0.74803149606299213" header="0.31496062992125984" footer="0.31496062992125984"/>
  <pageSetup paperSize="9" orientation="landscape" r:id="rId1"/>
  <headerFooter differentFirst="1">
    <firstHeader>&amp;R&amp;7&amp;U作成課：○○課　性質/作成日付：機密性〇、令和〇年〇月〇日　保存期間：〇年　備考：未定稿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eb99c-54c2-479c-8efd-65da4624a0a7">
      <Terms xmlns="http://schemas.microsoft.com/office/infopath/2007/PartnerControls"/>
    </lcf76f155ced4ddcb4097134ff3c332f>
    <TaxCatchAll xmlns="552359f1-1fba-4fcf-8c59-f9fc45e5c905" xsi:nil="true"/>
    <_x696d__x754c__x3068__x306e__x8abf__x6574__x72b6__x6cc1_ xmlns="defeb99c-54c2-479c-8efd-65da4624a0a7" xsi:nil="true"/>
    <_x30b3__x30ed__x30ca__x5ba4__x3068__x306e__x8abf__x6574__x72b6__x6cc1_ xmlns="defeb99c-54c2-479c-8efd-65da4624a0a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21" ma:contentTypeDescription="新しいドキュメントを作成します。" ma:contentTypeScope="" ma:versionID="6a2bc2cbb9d9bc724cf1bf7fa0bc2b43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a54bf914848d5bf8168cdf9fe671fd0f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x696d__x754c__x3068__x306e__x8abf__x6574__x72b6__x6cc1_" minOccurs="0"/>
                <xsd:element ref="ns2:_x30b3__x30ed__x30ca__x5ba4__x3068__x306e__x8abf__x6574__x72b6__x6cc1_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696d__x754c__x3068__x306e__x8abf__x6574__x72b6__x6cc1_" ma:index="23" nillable="true" ma:displayName="業界との調整状況" ma:format="Dropdown" ma:internalName="_x696d__x754c__x3068__x306e__x8abf__x6574__x72b6__x6cc1_">
      <xsd:simpleType>
        <xsd:restriction base="dms:Choice">
          <xsd:enumeration value="業界調整済み"/>
          <xsd:enumeration value="業界調整未了"/>
        </xsd:restriction>
      </xsd:simpleType>
    </xsd:element>
    <xsd:element name="_x30b3__x30ed__x30ca__x5ba4__x3068__x306e__x8abf__x6574__x72b6__x6cc1_" ma:index="24" nillable="true" ma:displayName="コロナ室との調整状況" ma:format="Dropdown" ma:internalName="_x30b3__x30ed__x30ca__x5ba4__x3068__x306e__x8abf__x6574__x72b6__x6cc1_">
      <xsd:simpleType>
        <xsd:restriction base="dms:Choice">
          <xsd:enumeration value="コロナ室確認済み"/>
          <xsd:enumeration value="コロナ室確認未了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1c1b3b-a9d4-4086-ba32-dbc09c16d1e8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B31033-7680-4E39-978A-0B2BA2B25921}">
  <ds:schemaRefs>
    <ds:schemaRef ds:uri="http://purl.org/dc/dcmitype/"/>
    <ds:schemaRef ds:uri="http://purl.org/dc/elements/1.1/"/>
    <ds:schemaRef ds:uri="552359f1-1fba-4fcf-8c59-f9fc45e5c905"/>
    <ds:schemaRef ds:uri="http://schemas.microsoft.com/office/2006/documentManagement/types"/>
    <ds:schemaRef ds:uri="http://schemas.openxmlformats.org/package/2006/metadata/core-properties"/>
    <ds:schemaRef ds:uri="defeb99c-54c2-479c-8efd-65da4624a0a7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CC88FE-3673-4301-A3C2-6B3FAABF30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5C1499-1939-427E-BBBE-32B52B7C5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Sheet1</vt:lpstr>
      <vt:lpstr>Sheet2</vt:lpstr>
      <vt:lpstr>データ</vt:lpstr>
      <vt:lpstr>中国・台湾</vt:lpstr>
      <vt:lpstr>Sheet4</vt:lpstr>
      <vt:lpstr>2019ドイツなぜ料金下がったか問題</vt:lpstr>
      <vt:lpstr>2020データ</vt:lpstr>
      <vt:lpstr>Sheet3</vt:lpstr>
      <vt:lpstr>Sheet3!Print_Area</vt:lpstr>
      <vt:lpstr>データ!Print_Area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宮山 茂己</cp:lastModifiedBy>
  <cp:revision/>
  <dcterms:created xsi:type="dcterms:W3CDTF">2018-04-03T01:50:55Z</dcterms:created>
  <dcterms:modified xsi:type="dcterms:W3CDTF">2025-07-29T04:00:44Z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  <property fmtid="{D5CDD505-2E9C-101B-9397-08002B2CF9AE}" pid="3" name="MediaServiceImageTags">
    <vt:lpwstr/>
  </property>
</Properties>
</file>